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19\TABULKY\"/>
    </mc:Choice>
  </mc:AlternateContent>
  <bookViews>
    <workbookView xWindow="-15" yWindow="-15" windowWidth="28830" windowHeight="4545"/>
  </bookViews>
  <sheets>
    <sheet name="SPORT" sheetId="1" r:id="rId1"/>
    <sheet name="Zdravé město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5" l="1"/>
  <c r="I24" i="5"/>
  <c r="H24" i="5"/>
  <c r="K23" i="5"/>
  <c r="K21" i="5"/>
  <c r="K20" i="5"/>
  <c r="K19" i="5"/>
  <c r="K18" i="5"/>
  <c r="K17" i="5"/>
  <c r="K16" i="5"/>
  <c r="K15" i="5"/>
  <c r="K14" i="5"/>
  <c r="K13" i="5"/>
  <c r="K12" i="5"/>
  <c r="K11" i="5"/>
  <c r="K9" i="5"/>
  <c r="K8" i="5"/>
  <c r="K24" i="5" s="1"/>
  <c r="I31" i="5" s="1"/>
  <c r="H42" i="1" l="1"/>
  <c r="H31" i="1"/>
  <c r="I31" i="1"/>
  <c r="K12" i="1" l="1"/>
  <c r="K29" i="1"/>
  <c r="K21" i="1"/>
  <c r="K14" i="1"/>
  <c r="K9" i="1"/>
  <c r="K15" i="1"/>
  <c r="I42" i="1"/>
  <c r="K27" i="1" l="1"/>
  <c r="K19" i="1" l="1"/>
  <c r="K7" i="1"/>
  <c r="K24" i="1" l="1"/>
  <c r="K31" i="1" s="1"/>
  <c r="K16" i="1"/>
  <c r="K18" i="1" l="1"/>
  <c r="K11" i="1"/>
  <c r="I44" i="1" l="1"/>
</calcChain>
</file>

<file path=xl/sharedStrings.xml><?xml version="1.0" encoding="utf-8"?>
<sst xmlns="http://schemas.openxmlformats.org/spreadsheetml/2006/main" count="328" uniqueCount="233">
  <si>
    <t>POŘADOVÉ ČÍSLO</t>
  </si>
  <si>
    <t>IČO</t>
  </si>
  <si>
    <t>NÁZEV PROJEKTU</t>
  </si>
  <si>
    <t>2.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</si>
  <si>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</si>
  <si>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</si>
  <si>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</si>
  <si>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</si>
  <si>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</si>
  <si>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</si>
  <si>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</si>
  <si>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</si>
  <si>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</si>
  <si>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</si>
  <si>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</si>
  <si>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</si>
  <si>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</si>
  <si>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</si>
  <si>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</si>
  <si>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</si>
  <si>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</si>
  <si>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</si>
  <si>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</si>
  <si>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</si>
  <si>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</si>
  <si>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</si>
  <si>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</si>
  <si>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</si>
  <si>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</si>
  <si>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</si>
  <si>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</si>
  <si>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</si>
  <si>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</si>
  <si>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</si>
  <si>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</si>
  <si>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</si>
  <si>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SCHVÁLENÁ VÝŠE DOTACE</t>
  </si>
  <si>
    <t xml:space="preserve"> DOTACE CELKEM</t>
  </si>
  <si>
    <t>Žadatel</t>
  </si>
  <si>
    <t xml:space="preserve">              GRANTOVÝ PROGRAM SPORT MĚSTA JILEMNICE PRO POSKYTOVÁNÍ DOTACÍ V ROCE 2019</t>
  </si>
  <si>
    <t>ŠACHklub Jilemnice</t>
  </si>
  <si>
    <t>2505/2019</t>
  </si>
  <si>
    <t>2784/2019</t>
  </si>
  <si>
    <t>TJ Sokol Jilemnice</t>
  </si>
  <si>
    <t>Sportujte s námi</t>
  </si>
  <si>
    <t>2783/2019</t>
  </si>
  <si>
    <t>Udržujeme naši sokolovnu</t>
  </si>
  <si>
    <t>2782/2019</t>
  </si>
  <si>
    <t>V Sokole cvičíme celý rok</t>
  </si>
  <si>
    <t>2788/2019</t>
  </si>
  <si>
    <t>TJ Jilemnice</t>
  </si>
  <si>
    <t>Turnaje mládeže oddílů TJ Jilemnice</t>
  </si>
  <si>
    <t>2786/2019</t>
  </si>
  <si>
    <t>2787/2019</t>
  </si>
  <si>
    <t>2875/2019</t>
  </si>
  <si>
    <t>2874/2019</t>
  </si>
  <si>
    <t>2900/2019</t>
  </si>
  <si>
    <t>I.</t>
  </si>
  <si>
    <t>SK SICO</t>
  </si>
  <si>
    <t>Sportovní činnost SK SICO</t>
  </si>
  <si>
    <t>II.</t>
  </si>
  <si>
    <t>III.</t>
  </si>
  <si>
    <t>Klub biatlonu Jilemnice</t>
  </si>
  <si>
    <t>Pravidelná sportovní činnost dětí a mládeže do 23 let</t>
  </si>
  <si>
    <t>2873/2019</t>
  </si>
  <si>
    <t>Realizace druhého českého poháru v letní biatlonu pro žáky, dorost a dospělé v Jilemnici, realizace veřejného závodu "Náborová středa", Mistrovství Jilemnice v orientačním biatlonu 2019" a "Přesná muška je pořádná fuška 2019"</t>
  </si>
  <si>
    <t>2944/2019</t>
  </si>
  <si>
    <t>Autoklub Krakonoš</t>
  </si>
  <si>
    <t>Memoriál Oldy Nývlta</t>
  </si>
  <si>
    <t>2949/2019</t>
  </si>
  <si>
    <t>2948/2019</t>
  </si>
  <si>
    <t>2970/2019</t>
  </si>
  <si>
    <t>Paul Dance z.s.</t>
  </si>
  <si>
    <t>Sportovní akce Paul Dance v roce 2019</t>
  </si>
  <si>
    <t>70157847</t>
  </si>
  <si>
    <t>2969/2019</t>
  </si>
  <si>
    <t>2980/2019</t>
  </si>
  <si>
    <t>ČKS SKI</t>
  </si>
  <si>
    <t>15045447</t>
  </si>
  <si>
    <t>2978/2019</t>
  </si>
  <si>
    <t>2979/2019</t>
  </si>
  <si>
    <t xml:space="preserve">ČKS SKI </t>
  </si>
  <si>
    <t>Sportovní činnost</t>
  </si>
  <si>
    <t>Provozní náklady, údržba majetku vč. Dlouhodobých pron.</t>
  </si>
  <si>
    <t>Sportovní akce</t>
  </si>
  <si>
    <t>Celoroční sportovní činnost Paul Dance v roce 2019</t>
  </si>
  <si>
    <t>Klub handicapovaných EURO-CLUB HAN</t>
  </si>
  <si>
    <t>485527</t>
  </si>
  <si>
    <t>Jilemnice 2019 - MČR klubů vozíčkářů ve st. Tenisu, ČP vozíčkářů jednotlivů ve st.tenisu, účast na akcí ASTV v ČR i v zahraničí</t>
  </si>
  <si>
    <t>2987/2019</t>
  </si>
  <si>
    <t>SK Niké</t>
  </si>
  <si>
    <t>2988/2019</t>
  </si>
  <si>
    <t>Plavecké závody</t>
  </si>
  <si>
    <t>2989/2019</t>
  </si>
  <si>
    <t>Zajištění plateb nájemného za jilemnický bazén</t>
  </si>
  <si>
    <t>Plaveme celý rok</t>
  </si>
  <si>
    <t>3043/2019</t>
  </si>
  <si>
    <t>Ryu Te Kempo Jilemnice, z.s.</t>
  </si>
  <si>
    <t>3044/2019</t>
  </si>
  <si>
    <t>3045/2019</t>
  </si>
  <si>
    <t>3039/2019</t>
  </si>
  <si>
    <t>3037/2019</t>
  </si>
  <si>
    <t>3036/2019</t>
  </si>
  <si>
    <t>Hasičský víceboj</t>
  </si>
  <si>
    <t>3046/2019</t>
  </si>
  <si>
    <t>3047/2019</t>
  </si>
  <si>
    <t>OK Jilemnice</t>
  </si>
  <si>
    <t>Dvoj-závod oblastního žebříčku Východočeské oblasti v orientačním běhu 25.5.2019</t>
  </si>
  <si>
    <t>Soutěž a seminář pro děti a mládež s mezinárodní účastí</t>
  </si>
  <si>
    <t>Dohoda o podpoře a vzájemné spolupráci</t>
  </si>
  <si>
    <t>Jarní soustředění na horách pro děti a mládež</t>
  </si>
  <si>
    <t>Junák - český skaut, středisko Jilm</t>
  </si>
  <si>
    <t>Tréninková činnost klubu OK Jilemnice se zaměřením na děti a mládež v roce 2019</t>
  </si>
  <si>
    <t>SH ČMS Sbor dobrovolných hasičů Jil.</t>
  </si>
  <si>
    <t>Srandahry 2019- 26. ročník metradičních her a soutěží pro děti</t>
  </si>
  <si>
    <t>Regionální a mimoregionální soutěže družstev a jednotlivců</t>
  </si>
  <si>
    <t>22.</t>
  </si>
  <si>
    <t>Sportovní činnost oddílů TJ Jilemnice</t>
  </si>
  <si>
    <t>Zabezpečení sportovních ploch pro sportování</t>
  </si>
  <si>
    <t>Pokračování v zateplení obvodového pláště budovy</t>
  </si>
  <si>
    <t>Celoroční sportovní činnost s kolektivy mládeže</t>
  </si>
  <si>
    <t xml:space="preserve">Celkem dotace RM a ZM </t>
  </si>
  <si>
    <t>CELKEM RM</t>
  </si>
  <si>
    <t>Celkem ZM</t>
  </si>
  <si>
    <t>41/2019/GP/FIN</t>
  </si>
  <si>
    <t>25/2019/GP/FIN</t>
  </si>
  <si>
    <t>40/2019/GP/FIN</t>
  </si>
  <si>
    <t>24/2019/GP/FIN</t>
  </si>
  <si>
    <t>43/2019/GP/FIN</t>
  </si>
  <si>
    <t>26/2019/GP/FIN</t>
  </si>
  <si>
    <t>39/2019/GP/FIN</t>
  </si>
  <si>
    <t>45/2019/GP/FIN</t>
  </si>
  <si>
    <t>44/2019/GP/FIN</t>
  </si>
  <si>
    <t>42/2019/GP/FIN</t>
  </si>
  <si>
    <t>33/2019/GP/FIN</t>
  </si>
  <si>
    <t>37/2019/GP/FIN</t>
  </si>
  <si>
    <t>21/2019/GP/FIN</t>
  </si>
  <si>
    <t>46/2019/GP/FIN</t>
  </si>
  <si>
    <t>20/2019/GP/FIN</t>
  </si>
  <si>
    <t>28/2019/GP/FIN</t>
  </si>
  <si>
    <t>38/2019/GP/FIN</t>
  </si>
  <si>
    <t>18/2019/GP/FIN</t>
  </si>
  <si>
    <t>35/2019/GP/FIN</t>
  </si>
  <si>
    <t>27/2019/GP/FIN</t>
  </si>
  <si>
    <t>19/2019/GP/FIN</t>
  </si>
  <si>
    <t>36/2019/GP/FIN</t>
  </si>
  <si>
    <t>47/2019/GP/FIN</t>
  </si>
  <si>
    <t>29/2019/GP/FIN</t>
  </si>
  <si>
    <t>31/2019/GP/FIN</t>
  </si>
  <si>
    <t>23/2019/GP/FIN</t>
  </si>
  <si>
    <t>30/2019/GP/FIN</t>
  </si>
  <si>
    <t>22/2019/GP/FIN</t>
  </si>
  <si>
    <t>34/2019/GP/FIN</t>
  </si>
  <si>
    <t>Provoz sportovního areálu Hraběnka</t>
  </si>
  <si>
    <t xml:space="preserve"> Schválené RM usnesením č. 71/19 ze dne 29.5.2019.</t>
  </si>
  <si>
    <t xml:space="preserve">              GRANTOVÝ PROGRAM Zdravého města JILEMNICE PRO POSKYTOVÁNÍ DOTACÍ V ROCE 2019</t>
  </si>
  <si>
    <t xml:space="preserve"> Schválené RM usnesením č. 62/19 ze dne 15.5.2019.</t>
  </si>
  <si>
    <t>62012738</t>
  </si>
  <si>
    <t>3/2019/GP/FIN</t>
  </si>
  <si>
    <t>2883/2019</t>
  </si>
  <si>
    <t>KČT Jilemnice</t>
  </si>
  <si>
    <t>31.pochod řídícího učitele Jana Buchara</t>
  </si>
  <si>
    <t>1/2019/GP/FIN</t>
  </si>
  <si>
    <t>2905/2019</t>
  </si>
  <si>
    <t>Oblastní charita Jilemnice</t>
  </si>
  <si>
    <t>Podpora činnosti divadelního spolku Loutkáček při MC Rodinka</t>
  </si>
  <si>
    <t>2/2019/GP/FIN</t>
  </si>
  <si>
    <t>2904/2019</t>
  </si>
  <si>
    <t>Podpora akcí pro rodiny s dětmi zajišťovaná mateř.centrem</t>
  </si>
  <si>
    <t>4/2019/GP/FIN</t>
  </si>
  <si>
    <t>2785/2019</t>
  </si>
  <si>
    <t>Sborník ke 150. výročí založení TJ.Sokol Jilemnice</t>
  </si>
  <si>
    <t>5/2019/GP/FIN</t>
  </si>
  <si>
    <t>2872/2019</t>
  </si>
  <si>
    <t>Junák - středisko Jestřáb</t>
  </si>
  <si>
    <t>Celoroční činnost střediska</t>
  </si>
  <si>
    <t>6/2019/GP/FIN</t>
  </si>
  <si>
    <t>2746/2019</t>
  </si>
  <si>
    <t>Svaz diabetiků Jilemnice</t>
  </si>
  <si>
    <t>Zdravotně výchovná činnost a převence zdrav.komplikací</t>
  </si>
  <si>
    <t>7/2019/GP/FIN</t>
  </si>
  <si>
    <t>2768/2019</t>
  </si>
  <si>
    <t>MONTALBAN Jilemnice</t>
  </si>
  <si>
    <t>Zelený Vítěz</t>
  </si>
  <si>
    <t>8/2019/GP/FIN</t>
  </si>
  <si>
    <t>2680/2019</t>
  </si>
  <si>
    <t>Oslavy 290. výročí založení jilemnického kostela sv. Vavřince</t>
  </si>
  <si>
    <t>06901307</t>
  </si>
  <si>
    <t>9/2019/GP/FIN</t>
  </si>
  <si>
    <t>2656/2019</t>
  </si>
  <si>
    <t>GastroJILM s.r.o.</t>
  </si>
  <si>
    <t>Hudební minifestival v JILMu</t>
  </si>
  <si>
    <t>49294211</t>
  </si>
  <si>
    <t>10/2019/GP/FIN</t>
  </si>
  <si>
    <t>2391/2019</t>
  </si>
  <si>
    <t>Klub přátel železnic Českého ráje</t>
  </si>
  <si>
    <t>2 x Krkonošský parní víkend</t>
  </si>
  <si>
    <t>11/2019/GP/FIN</t>
  </si>
  <si>
    <t>2552/2019</t>
  </si>
  <si>
    <t>Klub filatelistů Jilemnice</t>
  </si>
  <si>
    <t>Výstava 13 autorů poštovních známek</t>
  </si>
  <si>
    <t>12/2019/GP/FIN</t>
  </si>
  <si>
    <t>2554/2019</t>
  </si>
  <si>
    <t>Svaz tělesně postižených Jilemnice</t>
  </si>
  <si>
    <t>Činnost organizace</t>
  </si>
  <si>
    <t>13/2019/GP/FIN</t>
  </si>
  <si>
    <t>3041/2019</t>
  </si>
  <si>
    <t>Junák - středisko Jilm</t>
  </si>
  <si>
    <t>Celoroční činnost střediska Jilm</t>
  </si>
  <si>
    <t>14/2019/GP/FIN</t>
  </si>
  <si>
    <t>3054/2019</t>
  </si>
  <si>
    <t>Jilemnický okrašlovací spolek</t>
  </si>
  <si>
    <t>Velký nástěnný kalendář "Jilemnice Rudolfa Každý 2020" (1862-1929) pro pamětní desku</t>
  </si>
  <si>
    <t>15/2019/GP/FIN</t>
  </si>
  <si>
    <t>3055/2019</t>
  </si>
  <si>
    <t>Jilemnické koštování aneb týden krkonošské kuchyně 2019</t>
  </si>
  <si>
    <t>16/2019/GP/FIN</t>
  </si>
  <si>
    <t>3013/2019</t>
  </si>
  <si>
    <t>Mgr. Viktor Kuna</t>
  </si>
  <si>
    <t>Dech hor - cestovatelský filmový festival IV. Ročník</t>
  </si>
  <si>
    <t>CELKEM</t>
  </si>
  <si>
    <t>17/2019/GP/FIN</t>
  </si>
  <si>
    <t>2903/2019</t>
  </si>
  <si>
    <t>Spolufinancování sociálního automobilu</t>
  </si>
  <si>
    <t>Vyřazené žádosti:</t>
  </si>
  <si>
    <t>Celkem RM a ZM</t>
  </si>
  <si>
    <t>2977/2019</t>
  </si>
  <si>
    <t>ČKS SKI Jilemnice</t>
  </si>
  <si>
    <t>Využití volného času dětí a mládeže</t>
  </si>
  <si>
    <t>Počet přidělených bodů</t>
  </si>
  <si>
    <t>Svatovav.chrámový sbor Jilemnice</t>
  </si>
  <si>
    <t xml:space="preserve"> Schválené ZM usnesením č. 47/19 ze dne 19.6.2019.</t>
  </si>
  <si>
    <t xml:space="preserve"> Schválené ZM usnesením č. 46/19 ze dne 19.6.2019.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</si>
</sst>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8" fillId="0" borderId="0" xfId="0" applyFont="1"/>
    <xf numFmtId="0" fontId="0" fillId="0" borderId="0" xfId="0" applyFill="1"/>
    <xf numFmtId="0" fontId="9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right"/>
    </xf>
    <xf numFmtId="0" fontId="10" fillId="0" borderId="0" xfId="0" applyFont="1" applyFill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11" fillId="0" borderId="11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3" fontId="11" fillId="0" borderId="1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 applyBorder="1"/>
    <xf numFmtId="0" fontId="7" fillId="0" borderId="0" xfId="0" applyFont="1"/>
    <xf numFmtId="0" fontId="12" fillId="0" borderId="0" xfId="0" applyFont="1"/>
    <xf numFmtId="0" fontId="1" fillId="0" borderId="0" xfId="0" applyFont="1" applyAlignment="1">
      <alignment horizontal="right"/>
    </xf>
    <xf numFmtId="0" fontId="11" fillId="0" borderId="11" xfId="0" applyFont="1" applyFill="1" applyBorder="1" applyAlignment="1">
      <alignment wrapText="1"/>
    </xf>
    <xf numFmtId="3" fontId="12" fillId="0" borderId="11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0" fontId="1" fillId="0" borderId="22" xfId="0" applyFont="1" applyBorder="1"/>
    <xf numFmtId="0" fontId="1" fillId="0" borderId="22" xfId="0" applyFont="1" applyFill="1" applyBorder="1" applyAlignment="1">
      <alignment horizontal="center"/>
    </xf>
    <xf numFmtId="0" fontId="1" fillId="0" borderId="22" xfId="0" applyFont="1" applyFill="1" applyBorder="1"/>
    <xf numFmtId="0" fontId="1" fillId="0" borderId="22" xfId="0" applyFont="1" applyFill="1" applyBorder="1" applyAlignment="1"/>
    <xf numFmtId="3" fontId="1" fillId="0" borderId="22" xfId="0" applyNumberFormat="1" applyFont="1" applyFill="1" applyBorder="1" applyAlignment="1">
      <alignment horizontal="right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>
      <alignment horizontal="right"/>
    </xf>
    <xf numFmtId="49" fontId="1" fillId="0" borderId="22" xfId="0" applyNumberFormat="1" applyFont="1" applyFill="1" applyBorder="1" applyAlignment="1">
      <alignment horizontal="center"/>
    </xf>
    <xf numFmtId="0" fontId="0" fillId="0" borderId="22" xfId="0" applyBorder="1"/>
    <xf numFmtId="0" fontId="1" fillId="0" borderId="22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2" xfId="0" applyFont="1" applyFill="1" applyBorder="1" applyAlignment="1">
      <alignment wrapText="1"/>
    </xf>
    <xf numFmtId="3" fontId="1" fillId="2" borderId="22" xfId="0" applyNumberFormat="1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/>
    </xf>
    <xf numFmtId="0" fontId="1" fillId="0" borderId="24" xfId="0" applyFont="1" applyFill="1" applyBorder="1"/>
    <xf numFmtId="0" fontId="1" fillId="0" borderId="24" xfId="0" applyFont="1" applyFill="1" applyBorder="1" applyAlignment="1">
      <alignment wrapText="1"/>
    </xf>
    <xf numFmtId="3" fontId="1" fillId="0" borderId="24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27" xfId="0" applyFont="1" applyFill="1" applyBorder="1" applyAlignment="1">
      <alignment wrapText="1"/>
    </xf>
    <xf numFmtId="3" fontId="1" fillId="0" borderId="27" xfId="0" applyNumberFormat="1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24" xfId="0" applyFont="1" applyFill="1" applyBorder="1" applyAlignment="1"/>
    <xf numFmtId="3" fontId="1" fillId="2" borderId="24" xfId="0" applyNumberFormat="1" applyFont="1" applyFill="1" applyBorder="1" applyAlignment="1">
      <alignment horizontal="right"/>
    </xf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7" xfId="0" applyFont="1" applyFill="1" applyBorder="1" applyAlignment="1">
      <alignment wrapText="1"/>
    </xf>
    <xf numFmtId="3" fontId="1" fillId="2" borderId="27" xfId="0" applyNumberFormat="1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30" xfId="0" applyFont="1" applyFill="1" applyBorder="1" applyAlignment="1">
      <alignment horizontal="left" wrapText="1"/>
    </xf>
    <xf numFmtId="3" fontId="1" fillId="0" borderId="30" xfId="0" applyNumberFormat="1" applyFont="1" applyFill="1" applyBorder="1" applyAlignment="1">
      <alignment horizontal="right"/>
    </xf>
    <xf numFmtId="3" fontId="1" fillId="0" borderId="31" xfId="0" applyNumberFormat="1" applyFont="1" applyFill="1" applyBorder="1"/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wrapText="1"/>
    </xf>
    <xf numFmtId="0" fontId="1" fillId="2" borderId="27" xfId="0" applyFont="1" applyFill="1" applyBorder="1" applyAlignment="1"/>
    <xf numFmtId="0" fontId="1" fillId="0" borderId="30" xfId="0" applyFont="1" applyFill="1" applyBorder="1" applyAlignment="1">
      <alignment wrapText="1"/>
    </xf>
    <xf numFmtId="3" fontId="1" fillId="0" borderId="31" xfId="0" applyNumberFormat="1" applyFont="1" applyFill="1" applyBorder="1" applyAlignment="1">
      <alignment horizontal="right"/>
    </xf>
    <xf numFmtId="49" fontId="1" fillId="2" borderId="30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/>
    </xf>
    <xf numFmtId="0" fontId="1" fillId="2" borderId="30" xfId="0" applyFont="1" applyFill="1" applyBorder="1"/>
    <xf numFmtId="0" fontId="1" fillId="2" borderId="30" xfId="0" applyFont="1" applyFill="1" applyBorder="1" applyAlignment="1"/>
    <xf numFmtId="3" fontId="1" fillId="2" borderId="30" xfId="0" applyNumberFormat="1" applyFont="1" applyFill="1" applyBorder="1" applyAlignment="1">
      <alignment horizontal="right"/>
    </xf>
    <xf numFmtId="3" fontId="1" fillId="2" borderId="31" xfId="0" applyNumberFormat="1" applyFont="1" applyFill="1" applyBorder="1" applyAlignment="1">
      <alignment horizontal="right"/>
    </xf>
    <xf numFmtId="49" fontId="1" fillId="0" borderId="24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3" fontId="1" fillId="2" borderId="31" xfId="0" applyNumberFormat="1" applyFont="1" applyFill="1" applyBorder="1"/>
    <xf numFmtId="0" fontId="1" fillId="0" borderId="32" xfId="0" applyFont="1" applyFill="1" applyBorder="1" applyAlignment="1">
      <alignment horizontal="right"/>
    </xf>
    <xf numFmtId="3" fontId="0" fillId="2" borderId="30" xfId="0" applyNumberFormat="1" applyFill="1" applyBorder="1"/>
    <xf numFmtId="3" fontId="0" fillId="2" borderId="31" xfId="0" applyNumberFormat="1" applyFill="1" applyBorder="1"/>
    <xf numFmtId="0" fontId="1" fillId="0" borderId="24" xfId="0" applyFont="1" applyFill="1" applyBorder="1" applyAlignment="1"/>
    <xf numFmtId="3" fontId="0" fillId="0" borderId="24" xfId="0" applyNumberFormat="1" applyFill="1" applyBorder="1"/>
    <xf numFmtId="0" fontId="1" fillId="0" borderId="27" xfId="0" applyFont="1" applyFill="1" applyBorder="1" applyAlignment="1"/>
    <xf numFmtId="3" fontId="0" fillId="0" borderId="27" xfId="0" applyNumberFormat="1" applyFill="1" applyBorder="1"/>
    <xf numFmtId="0" fontId="1" fillId="2" borderId="30" xfId="0" applyNumberFormat="1" applyFont="1" applyFill="1" applyBorder="1" applyAlignment="1">
      <alignment horizontal="center" vertical="center"/>
    </xf>
    <xf numFmtId="3" fontId="0" fillId="2" borderId="3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/>
    <xf numFmtId="3" fontId="1" fillId="0" borderId="34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/>
    <xf numFmtId="3" fontId="1" fillId="2" borderId="16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3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10" xfId="0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1" xfId="0" applyFont="1" applyFill="1" applyBorder="1" applyAlignment="1"/>
    <xf numFmtId="3" fontId="1" fillId="0" borderId="34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3" xfId="0" applyFont="1" applyFill="1" applyBorder="1" applyAlignment="1"/>
    <xf numFmtId="3" fontId="1" fillId="2" borderId="3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/>
    <xf numFmtId="0" fontId="1" fillId="2" borderId="6" xfId="0" applyFont="1" applyFill="1" applyBorder="1" applyAlignment="1">
      <alignment wrapText="1"/>
    </xf>
    <xf numFmtId="3" fontId="1" fillId="2" borderId="6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/>
    <xf numFmtId="0" fontId="1" fillId="2" borderId="11" xfId="0" applyFont="1" applyFill="1" applyBorder="1" applyAlignment="1"/>
    <xf numFmtId="3" fontId="1" fillId="2" borderId="11" xfId="0" applyNumberFormat="1" applyFont="1" applyFill="1" applyBorder="1" applyAlignment="1">
      <alignment horizontal="right"/>
    </xf>
    <xf numFmtId="3" fontId="1" fillId="2" borderId="34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0" fontId="1" fillId="0" borderId="3" xfId="0" applyFont="1" applyFill="1" applyBorder="1" applyAlignment="1">
      <alignment horizontal="right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3" fontId="1" fillId="0" borderId="3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0" xfId="0" applyFont="1" applyFill="1" applyBorder="1"/>
    <xf numFmtId="3" fontId="1" fillId="2" borderId="15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6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6" xfId="0" applyFont="1" applyFill="1" applyBorder="1" applyAlignment="1"/>
    <xf numFmtId="3" fontId="1" fillId="0" borderId="16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1" fillId="0" borderId="9" xfId="0" applyNumberFormat="1" applyFont="1" applyFill="1" applyBorder="1"/>
    <xf numFmtId="0" fontId="4" fillId="0" borderId="0" xfId="0" applyFont="1" applyFill="1"/>
    <xf numFmtId="0" fontId="6" fillId="0" borderId="0" xfId="0" applyFont="1"/>
    <xf numFmtId="0" fontId="4" fillId="0" borderId="11" xfId="0" applyFont="1" applyFill="1" applyBorder="1" applyAlignment="1">
      <alignment horizontal="right"/>
    </xf>
    <xf numFmtId="3" fontId="4" fillId="0" borderId="36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9" xfId="0" applyFont="1" applyFill="1" applyBorder="1" applyAlignment="1"/>
    <xf numFmtId="3" fontId="6" fillId="0" borderId="18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6" fillId="0" borderId="0" xfId="0" applyNumberFormat="1" applyFont="1" applyBorder="1"/>
    <xf numFmtId="0" fontId="13" fillId="0" borderId="0" xfId="0" applyFont="1"/>
    <xf numFmtId="0" fontId="7" fillId="0" borderId="11" xfId="0" applyFont="1" applyBorder="1"/>
    <xf numFmtId="0" fontId="4" fillId="0" borderId="11" xfId="0" applyFont="1" applyBorder="1"/>
    <xf numFmtId="3" fontId="7" fillId="0" borderId="11" xfId="0" applyNumberFormat="1" applyFont="1" applyBorder="1"/>
    <xf numFmtId="49" fontId="1" fillId="0" borderId="11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/>
    <xf numFmtId="0" fontId="1" fillId="2" borderId="1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right"/>
    </xf>
    <xf numFmtId="3" fontId="12" fillId="0" borderId="0" xfId="0" applyNumberFormat="1" applyFont="1" applyBorder="1"/>
    <xf numFmtId="2" fontId="1" fillId="0" borderId="37" xfId="0" applyNumberFormat="1" applyFont="1" applyFill="1" applyBorder="1" applyAlignment="1">
      <alignment horizontal="right"/>
    </xf>
    <xf numFmtId="2" fontId="1" fillId="0" borderId="38" xfId="0" applyNumberFormat="1" applyFont="1" applyFill="1" applyBorder="1" applyAlignment="1">
      <alignment horizontal="right"/>
    </xf>
    <xf numFmtId="2" fontId="1" fillId="2" borderId="37" xfId="0" applyNumberFormat="1" applyFont="1" applyFill="1" applyBorder="1" applyAlignment="1">
      <alignment horizontal="right"/>
    </xf>
    <xf numFmtId="2" fontId="1" fillId="2" borderId="38" xfId="0" applyNumberFormat="1" applyFont="1" applyFill="1" applyBorder="1" applyAlignment="1">
      <alignment horizontal="right"/>
    </xf>
    <xf numFmtId="2" fontId="1" fillId="0" borderId="39" xfId="0" applyNumberFormat="1" applyFont="1" applyFill="1" applyBorder="1" applyAlignment="1">
      <alignment horizontal="right"/>
    </xf>
    <xf numFmtId="2" fontId="1" fillId="2" borderId="39" xfId="0" applyNumberFormat="1" applyFont="1" applyFill="1" applyBorder="1" applyAlignment="1">
      <alignment horizontal="right"/>
    </xf>
    <xf numFmtId="2" fontId="1" fillId="2" borderId="40" xfId="0" applyNumberFormat="1" applyFont="1" applyFill="1" applyBorder="1" applyAlignment="1">
      <alignment horizontal="right"/>
    </xf>
    <xf numFmtId="2" fontId="0" fillId="2" borderId="39" xfId="0" applyNumberFormat="1" applyFill="1" applyBorder="1"/>
    <xf numFmtId="2" fontId="0" fillId="0" borderId="37" xfId="0" applyNumberFormat="1" applyFill="1" applyBorder="1"/>
    <xf numFmtId="2" fontId="0" fillId="0" borderId="38" xfId="0" applyNumberFormat="1" applyFill="1" applyBorder="1"/>
    <xf numFmtId="2" fontId="0" fillId="0" borderId="0" xfId="0" applyNumberFormat="1"/>
    <xf numFmtId="2" fontId="11" fillId="0" borderId="11" xfId="0" applyNumberFormat="1" applyFont="1" applyFill="1" applyBorder="1" applyAlignment="1">
      <alignment horizontal="right"/>
    </xf>
    <xf numFmtId="4" fontId="1" fillId="0" borderId="22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/>
    <xf numFmtId="2" fontId="1" fillId="0" borderId="34" xfId="0" applyNumberFormat="1" applyFont="1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1" fillId="0" borderId="34" xfId="0" applyNumberFormat="1" applyFont="1" applyFill="1" applyBorder="1" applyAlignment="1">
      <alignment horizontal="right"/>
    </xf>
    <xf numFmtId="2" fontId="1" fillId="2" borderId="13" xfId="0" applyNumberFormat="1" applyFont="1" applyFill="1" applyBorder="1" applyAlignment="1">
      <alignment horizontal="right"/>
    </xf>
    <xf numFmtId="2" fontId="1" fillId="2" borderId="34" xfId="0" applyNumberFormat="1" applyFont="1" applyFill="1" applyBorder="1" applyAlignment="1">
      <alignment horizontal="right"/>
    </xf>
    <xf numFmtId="2" fontId="1" fillId="0" borderId="13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2" fontId="11" fillId="0" borderId="9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2" fontId="4" fillId="0" borderId="0" xfId="0" applyNumberFormat="1" applyFont="1"/>
    <xf numFmtId="2" fontId="1" fillId="0" borderId="36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 wrapText="1"/>
    </xf>
    <xf numFmtId="3" fontId="1" fillId="2" borderId="25" xfId="0" applyNumberFormat="1" applyFont="1" applyFill="1" applyBorder="1" applyAlignment="1">
      <alignment horizontal="right"/>
    </xf>
    <xf numFmtId="3" fontId="1" fillId="2" borderId="33" xfId="0" applyNumberFormat="1" applyFont="1" applyFill="1" applyBorder="1" applyAlignment="1">
      <alignment horizontal="right"/>
    </xf>
    <xf numFmtId="3" fontId="1" fillId="2" borderId="28" xfId="0" applyNumberFormat="1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16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right"/>
    </xf>
    <xf numFmtId="3" fontId="0" fillId="0" borderId="28" xfId="0" applyNumberForma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right"/>
    </xf>
    <xf numFmtId="3" fontId="1" fillId="0" borderId="28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 vertical="center" textRotation="88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Normal="100" workbookViewId="0">
      <selection activeCell="B33" sqref="B33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5.140625" customWidth="1"/>
    <col min="5" max="5" width="10" bestFit="1" customWidth="1"/>
    <col min="6" max="6" width="36.5703125" customWidth="1"/>
    <col min="7" max="7" width="52.85546875" customWidth="1"/>
    <col min="8" max="8" width="10" customWidth="1"/>
    <col min="9" max="10" width="11.42578125" customWidth="1"/>
    <col min="11" max="11" width="10.28515625" customWidth="1"/>
    <col min="12" max="12" width="10.5703125" customWidth="1"/>
  </cols>
  <sheetData>
    <row r="1" spans="1:13" ht="20.25" x14ac:dyDescent="0.3">
      <c r="A1" s="7" t="s">
        <v>39</v>
      </c>
      <c r="B1" s="1"/>
      <c r="C1" s="1"/>
      <c r="D1" s="5"/>
      <c r="E1" s="1"/>
      <c r="F1" s="2"/>
      <c r="G1" s="3"/>
      <c r="H1" s="4"/>
      <c r="I1" s="4"/>
      <c r="J1" s="4"/>
    </row>
    <row r="2" spans="1:13" ht="18.75" customHeight="1" thickBot="1" x14ac:dyDescent="0.25">
      <c r="A2" s="4"/>
      <c r="B2" s="4"/>
      <c r="C2" s="4"/>
      <c r="D2" s="4"/>
      <c r="E2" s="4"/>
      <c r="F2" s="187" t="s">
        <v>154</v>
      </c>
      <c r="G2" s="4"/>
      <c r="H2" s="4"/>
      <c r="I2" s="4"/>
      <c r="J2" s="4"/>
    </row>
    <row r="3" spans="1:13" x14ac:dyDescent="0.2">
      <c r="A3" s="244" t="s">
        <v>0</v>
      </c>
      <c r="B3" s="247" t="s">
        <v>1</v>
      </c>
      <c r="C3" s="266" t="s">
        <v>30</v>
      </c>
      <c r="D3" s="261" t="s">
        <v>28</v>
      </c>
      <c r="E3" s="247" t="s">
        <v>29</v>
      </c>
      <c r="F3" s="247" t="s">
        <v>38</v>
      </c>
      <c r="G3" s="249" t="s">
        <v>2</v>
      </c>
      <c r="H3" s="264" t="s">
        <v>31</v>
      </c>
      <c r="I3" s="261" t="s">
        <v>36</v>
      </c>
      <c r="J3" s="253" t="s">
        <v>229</v>
      </c>
      <c r="K3" s="258" t="s">
        <v>37</v>
      </c>
    </row>
    <row r="4" spans="1:13" x14ac:dyDescent="0.2">
      <c r="A4" s="245"/>
      <c r="B4" s="248"/>
      <c r="C4" s="267"/>
      <c r="D4" s="262"/>
      <c r="E4" s="248"/>
      <c r="F4" s="248"/>
      <c r="G4" s="250"/>
      <c r="H4" s="265"/>
      <c r="I4" s="262"/>
      <c r="J4" s="254"/>
      <c r="K4" s="259"/>
    </row>
    <row r="5" spans="1:13" x14ac:dyDescent="0.2">
      <c r="A5" s="245"/>
      <c r="B5" s="248"/>
      <c r="C5" s="267"/>
      <c r="D5" s="262"/>
      <c r="E5" s="248"/>
      <c r="F5" s="248"/>
      <c r="G5" s="250"/>
      <c r="H5" s="265"/>
      <c r="I5" s="262"/>
      <c r="J5" s="254"/>
      <c r="K5" s="259"/>
    </row>
    <row r="6" spans="1:13" ht="32.25" customHeight="1" thickBot="1" x14ac:dyDescent="0.25">
      <c r="A6" s="246"/>
      <c r="B6" s="248"/>
      <c r="C6" s="267"/>
      <c r="D6" s="262"/>
      <c r="E6" s="248"/>
      <c r="F6" s="248"/>
      <c r="G6" s="250"/>
      <c r="H6" s="265"/>
      <c r="I6" s="263"/>
      <c r="J6" s="255"/>
      <c r="K6" s="260"/>
      <c r="L6" s="6"/>
    </row>
    <row r="7" spans="1:13" ht="12.75" customHeight="1" thickBot="1" x14ac:dyDescent="0.25">
      <c r="A7" s="50" t="s">
        <v>32</v>
      </c>
      <c r="B7" s="251">
        <v>45598363</v>
      </c>
      <c r="C7" s="51" t="s">
        <v>57</v>
      </c>
      <c r="D7" s="52" t="s">
        <v>125</v>
      </c>
      <c r="E7" s="53" t="s">
        <v>52</v>
      </c>
      <c r="F7" s="54" t="s">
        <v>50</v>
      </c>
      <c r="G7" s="55" t="s">
        <v>117</v>
      </c>
      <c r="H7" s="56">
        <v>48000</v>
      </c>
      <c r="I7" s="56">
        <v>48000</v>
      </c>
      <c r="J7" s="210">
        <v>8.5500000000000007</v>
      </c>
      <c r="K7" s="270">
        <f>I7+I8</f>
        <v>64000</v>
      </c>
      <c r="L7" s="6"/>
      <c r="M7" s="6"/>
    </row>
    <row r="8" spans="1:13" ht="13.5" thickBot="1" x14ac:dyDescent="0.25">
      <c r="A8" s="57" t="s">
        <v>3</v>
      </c>
      <c r="B8" s="252"/>
      <c r="C8" s="58" t="s">
        <v>61</v>
      </c>
      <c r="D8" s="52" t="s">
        <v>126</v>
      </c>
      <c r="E8" s="59" t="s">
        <v>49</v>
      </c>
      <c r="F8" s="60" t="s">
        <v>50</v>
      </c>
      <c r="G8" s="61" t="s">
        <v>51</v>
      </c>
      <c r="H8" s="62">
        <v>29600</v>
      </c>
      <c r="I8" s="62">
        <v>16000</v>
      </c>
      <c r="J8" s="211">
        <v>4.8</v>
      </c>
      <c r="K8" s="271"/>
      <c r="L8" s="6"/>
      <c r="M8" s="6"/>
    </row>
    <row r="9" spans="1:13" ht="13.5" thickBot="1" x14ac:dyDescent="0.25">
      <c r="A9" s="50" t="s">
        <v>35</v>
      </c>
      <c r="B9" s="241">
        <v>49295110</v>
      </c>
      <c r="C9" s="63" t="s">
        <v>57</v>
      </c>
      <c r="D9" s="52" t="s">
        <v>127</v>
      </c>
      <c r="E9" s="63" t="s">
        <v>47</v>
      </c>
      <c r="F9" s="64" t="s">
        <v>43</v>
      </c>
      <c r="G9" s="65" t="s">
        <v>48</v>
      </c>
      <c r="H9" s="66">
        <v>70000</v>
      </c>
      <c r="I9" s="66">
        <v>34100</v>
      </c>
      <c r="J9" s="212">
        <v>5.75</v>
      </c>
      <c r="K9" s="238">
        <f>I9+I10</f>
        <v>46500</v>
      </c>
      <c r="L9" s="6"/>
      <c r="M9" s="6"/>
    </row>
    <row r="10" spans="1:13" ht="13.5" thickBot="1" x14ac:dyDescent="0.25">
      <c r="A10" s="57" t="s">
        <v>34</v>
      </c>
      <c r="B10" s="242"/>
      <c r="C10" s="67" t="s">
        <v>61</v>
      </c>
      <c r="D10" s="52" t="s">
        <v>124</v>
      </c>
      <c r="E10" s="67" t="s">
        <v>42</v>
      </c>
      <c r="F10" s="68" t="s">
        <v>43</v>
      </c>
      <c r="G10" s="69" t="s">
        <v>44</v>
      </c>
      <c r="H10" s="70">
        <v>20000</v>
      </c>
      <c r="I10" s="70">
        <v>12400</v>
      </c>
      <c r="J10" s="213">
        <v>3.7</v>
      </c>
      <c r="K10" s="240"/>
      <c r="L10" s="6"/>
      <c r="M10" s="6"/>
    </row>
    <row r="11" spans="1:13" ht="39" thickBot="1" x14ac:dyDescent="0.25">
      <c r="A11" s="71" t="s">
        <v>4</v>
      </c>
      <c r="B11" s="72">
        <v>3622444</v>
      </c>
      <c r="C11" s="73" t="s">
        <v>61</v>
      </c>
      <c r="D11" s="52" t="s">
        <v>128</v>
      </c>
      <c r="E11" s="73" t="s">
        <v>70</v>
      </c>
      <c r="F11" s="74" t="s">
        <v>86</v>
      </c>
      <c r="G11" s="75" t="s">
        <v>88</v>
      </c>
      <c r="H11" s="76">
        <v>30000</v>
      </c>
      <c r="I11" s="76">
        <v>15700</v>
      </c>
      <c r="J11" s="214">
        <v>4.7</v>
      </c>
      <c r="K11" s="77">
        <f>I11</f>
        <v>15700</v>
      </c>
      <c r="L11" s="6"/>
      <c r="M11" s="6"/>
    </row>
    <row r="12" spans="1:13" ht="13.5" thickBot="1" x14ac:dyDescent="0.25">
      <c r="A12" s="50" t="s">
        <v>33</v>
      </c>
      <c r="B12" s="241">
        <v>26678675</v>
      </c>
      <c r="C12" s="78" t="s">
        <v>57</v>
      </c>
      <c r="D12" s="52" t="s">
        <v>129</v>
      </c>
      <c r="E12" s="63" t="s">
        <v>55</v>
      </c>
      <c r="F12" s="65" t="s">
        <v>62</v>
      </c>
      <c r="G12" s="79" t="s">
        <v>63</v>
      </c>
      <c r="H12" s="66">
        <v>100000</v>
      </c>
      <c r="I12" s="66">
        <v>37700</v>
      </c>
      <c r="J12" s="212">
        <v>6.75</v>
      </c>
      <c r="K12" s="238">
        <f>I12+I13</f>
        <v>56700</v>
      </c>
      <c r="L12" s="6"/>
      <c r="M12" s="6"/>
    </row>
    <row r="13" spans="1:13" ht="51.75" thickBot="1" x14ac:dyDescent="0.25">
      <c r="A13" s="57" t="s">
        <v>5</v>
      </c>
      <c r="B13" s="242"/>
      <c r="C13" s="67" t="s">
        <v>61</v>
      </c>
      <c r="D13" s="52" t="s">
        <v>130</v>
      </c>
      <c r="E13" s="67" t="s">
        <v>64</v>
      </c>
      <c r="F13" s="80" t="s">
        <v>62</v>
      </c>
      <c r="G13" s="69" t="s">
        <v>65</v>
      </c>
      <c r="H13" s="70">
        <v>90000</v>
      </c>
      <c r="I13" s="70">
        <v>19000</v>
      </c>
      <c r="J13" s="213">
        <v>5.7</v>
      </c>
      <c r="K13" s="240"/>
      <c r="L13" s="6"/>
      <c r="M13" s="6"/>
    </row>
    <row r="14" spans="1:13" ht="15" customHeight="1" thickBot="1" x14ac:dyDescent="0.25">
      <c r="A14" s="71" t="s">
        <v>6</v>
      </c>
      <c r="B14" s="72">
        <v>15045447</v>
      </c>
      <c r="C14" s="73" t="s">
        <v>61</v>
      </c>
      <c r="D14" s="52" t="s">
        <v>131</v>
      </c>
      <c r="E14" s="73" t="s">
        <v>79</v>
      </c>
      <c r="F14" s="74" t="s">
        <v>77</v>
      </c>
      <c r="G14" s="81" t="s">
        <v>84</v>
      </c>
      <c r="H14" s="76">
        <v>160000</v>
      </c>
      <c r="I14" s="76">
        <v>20900</v>
      </c>
      <c r="J14" s="214">
        <v>6.25</v>
      </c>
      <c r="K14" s="82">
        <f>I14</f>
        <v>20900</v>
      </c>
      <c r="L14" s="6"/>
      <c r="M14" s="6"/>
    </row>
    <row r="15" spans="1:13" ht="20.25" customHeight="1" thickBot="1" x14ac:dyDescent="0.25">
      <c r="A15" s="71" t="s">
        <v>7</v>
      </c>
      <c r="B15" s="83" t="s">
        <v>74</v>
      </c>
      <c r="C15" s="84" t="s">
        <v>61</v>
      </c>
      <c r="D15" s="52" t="s">
        <v>132</v>
      </c>
      <c r="E15" s="84" t="s">
        <v>71</v>
      </c>
      <c r="F15" s="85" t="s">
        <v>72</v>
      </c>
      <c r="G15" s="86" t="s">
        <v>73</v>
      </c>
      <c r="H15" s="87">
        <v>50000</v>
      </c>
      <c r="I15" s="87">
        <v>29100</v>
      </c>
      <c r="J15" s="215">
        <v>8.6999999999999993</v>
      </c>
      <c r="K15" s="88">
        <f>I15</f>
        <v>29100</v>
      </c>
      <c r="L15" s="6"/>
      <c r="M15" s="6"/>
    </row>
    <row r="16" spans="1:13" ht="13.5" thickBot="1" x14ac:dyDescent="0.25">
      <c r="A16" s="50" t="s">
        <v>8</v>
      </c>
      <c r="B16" s="268" t="s">
        <v>87</v>
      </c>
      <c r="C16" s="89" t="s">
        <v>61</v>
      </c>
      <c r="D16" s="52" t="s">
        <v>133</v>
      </c>
      <c r="E16" s="89" t="s">
        <v>66</v>
      </c>
      <c r="F16" s="55" t="s">
        <v>67</v>
      </c>
      <c r="G16" s="55" t="s">
        <v>68</v>
      </c>
      <c r="H16" s="56">
        <v>30000</v>
      </c>
      <c r="I16" s="56">
        <v>18100</v>
      </c>
      <c r="J16" s="210">
        <v>5.4</v>
      </c>
      <c r="K16" s="270">
        <f>I16+I17</f>
        <v>68100</v>
      </c>
      <c r="L16" s="6"/>
      <c r="M16" s="6"/>
    </row>
    <row r="17" spans="1:13" ht="13.5" thickBot="1" x14ac:dyDescent="0.25">
      <c r="A17" s="57" t="s">
        <v>9</v>
      </c>
      <c r="B17" s="269"/>
      <c r="C17" s="90" t="s">
        <v>60</v>
      </c>
      <c r="D17" s="52" t="s">
        <v>134</v>
      </c>
      <c r="E17" s="90" t="s">
        <v>69</v>
      </c>
      <c r="F17" s="61" t="s">
        <v>67</v>
      </c>
      <c r="G17" s="61" t="s">
        <v>119</v>
      </c>
      <c r="H17" s="62">
        <v>50000</v>
      </c>
      <c r="I17" s="62">
        <v>50000</v>
      </c>
      <c r="J17" s="211">
        <v>8</v>
      </c>
      <c r="K17" s="271"/>
      <c r="L17" s="6"/>
      <c r="M17" s="6"/>
    </row>
    <row r="18" spans="1:13" ht="26.25" thickBot="1" x14ac:dyDescent="0.25">
      <c r="A18" s="71" t="s">
        <v>10</v>
      </c>
      <c r="B18" s="91">
        <v>15045269</v>
      </c>
      <c r="C18" s="92" t="s">
        <v>61</v>
      </c>
      <c r="D18" s="52" t="s">
        <v>135</v>
      </c>
      <c r="E18" s="92" t="s">
        <v>100</v>
      </c>
      <c r="F18" s="85" t="s">
        <v>111</v>
      </c>
      <c r="G18" s="93" t="s">
        <v>114</v>
      </c>
      <c r="H18" s="87">
        <v>3800</v>
      </c>
      <c r="I18" s="87">
        <v>3800</v>
      </c>
      <c r="J18" s="215">
        <v>5.35</v>
      </c>
      <c r="K18" s="94">
        <f>I18</f>
        <v>3800</v>
      </c>
      <c r="L18" s="33"/>
      <c r="M18" s="11"/>
    </row>
    <row r="19" spans="1:13" ht="13.5" thickBot="1" x14ac:dyDescent="0.25">
      <c r="A19" s="50" t="s">
        <v>11</v>
      </c>
      <c r="B19" s="251">
        <v>49294628</v>
      </c>
      <c r="C19" s="53" t="s">
        <v>57</v>
      </c>
      <c r="D19" s="52" t="s">
        <v>136</v>
      </c>
      <c r="E19" s="53" t="s">
        <v>89</v>
      </c>
      <c r="F19" s="54" t="s">
        <v>90</v>
      </c>
      <c r="G19" s="55" t="s">
        <v>95</v>
      </c>
      <c r="H19" s="56">
        <v>60000</v>
      </c>
      <c r="I19" s="56">
        <v>34100</v>
      </c>
      <c r="J19" s="210">
        <v>5.75</v>
      </c>
      <c r="K19" s="270">
        <f>I19+I20</f>
        <v>51800</v>
      </c>
      <c r="L19" s="6"/>
      <c r="M19" s="6"/>
    </row>
    <row r="20" spans="1:13" ht="24" customHeight="1" thickBot="1" x14ac:dyDescent="0.25">
      <c r="A20" s="57" t="s">
        <v>12</v>
      </c>
      <c r="B20" s="252"/>
      <c r="C20" s="59" t="s">
        <v>61</v>
      </c>
      <c r="D20" s="52" t="s">
        <v>137</v>
      </c>
      <c r="E20" s="59" t="s">
        <v>91</v>
      </c>
      <c r="F20" s="60" t="s">
        <v>90</v>
      </c>
      <c r="G20" s="61" t="s">
        <v>92</v>
      </c>
      <c r="H20" s="62">
        <v>30000</v>
      </c>
      <c r="I20" s="62">
        <v>17700</v>
      </c>
      <c r="J20" s="211">
        <v>5.3</v>
      </c>
      <c r="K20" s="271"/>
      <c r="L20" s="11"/>
      <c r="M20" s="6"/>
    </row>
    <row r="21" spans="1:13" ht="18.75" customHeight="1" thickBot="1" x14ac:dyDescent="0.25">
      <c r="A21" s="50" t="s">
        <v>13</v>
      </c>
      <c r="B21" s="241">
        <v>22753036</v>
      </c>
      <c r="C21" s="63" t="s">
        <v>57</v>
      </c>
      <c r="D21" s="52" t="s">
        <v>138</v>
      </c>
      <c r="E21" s="63" t="s">
        <v>96</v>
      </c>
      <c r="F21" s="64" t="s">
        <v>97</v>
      </c>
      <c r="G21" s="79" t="s">
        <v>110</v>
      </c>
      <c r="H21" s="66">
        <v>32500</v>
      </c>
      <c r="I21" s="66">
        <v>30300</v>
      </c>
      <c r="J21" s="212">
        <v>4.6500000000000004</v>
      </c>
      <c r="K21" s="238">
        <f>I21+I23+I22</f>
        <v>48500</v>
      </c>
      <c r="L21" s="11"/>
      <c r="M21" s="6"/>
    </row>
    <row r="22" spans="1:13" ht="27.75" customHeight="1" thickBot="1" x14ac:dyDescent="0.25">
      <c r="A22" s="95" t="s">
        <v>14</v>
      </c>
      <c r="B22" s="243"/>
      <c r="C22" s="46" t="s">
        <v>60</v>
      </c>
      <c r="D22" s="52" t="s">
        <v>139</v>
      </c>
      <c r="E22" s="46" t="s">
        <v>98</v>
      </c>
      <c r="F22" s="47" t="s">
        <v>97</v>
      </c>
      <c r="G22" s="48" t="s">
        <v>109</v>
      </c>
      <c r="H22" s="49">
        <v>5300</v>
      </c>
      <c r="I22" s="49">
        <v>5300</v>
      </c>
      <c r="J22" s="216">
        <v>4.2</v>
      </c>
      <c r="K22" s="239"/>
      <c r="L22" s="6"/>
      <c r="M22" s="6"/>
    </row>
    <row r="23" spans="1:13" ht="15" customHeight="1" thickBot="1" x14ac:dyDescent="0.25">
      <c r="A23" s="57" t="s">
        <v>15</v>
      </c>
      <c r="B23" s="242"/>
      <c r="C23" s="67" t="s">
        <v>61</v>
      </c>
      <c r="D23" s="52" t="s">
        <v>140</v>
      </c>
      <c r="E23" s="67" t="s">
        <v>99</v>
      </c>
      <c r="F23" s="68" t="s">
        <v>97</v>
      </c>
      <c r="G23" s="69" t="s">
        <v>108</v>
      </c>
      <c r="H23" s="70">
        <v>35200</v>
      </c>
      <c r="I23" s="70">
        <v>12900</v>
      </c>
      <c r="J23" s="213">
        <v>3.85</v>
      </c>
      <c r="K23" s="240"/>
      <c r="L23" s="11"/>
      <c r="M23" s="6"/>
    </row>
    <row r="24" spans="1:13" ht="26.25" thickBot="1" x14ac:dyDescent="0.25">
      <c r="A24" s="50" t="s">
        <v>16</v>
      </c>
      <c r="B24" s="251">
        <v>49294288</v>
      </c>
      <c r="C24" s="53" t="s">
        <v>57</v>
      </c>
      <c r="D24" s="52" t="s">
        <v>141</v>
      </c>
      <c r="E24" s="53" t="s">
        <v>104</v>
      </c>
      <c r="F24" s="54" t="s">
        <v>106</v>
      </c>
      <c r="G24" s="55" t="s">
        <v>112</v>
      </c>
      <c r="H24" s="56">
        <v>100000</v>
      </c>
      <c r="I24" s="56">
        <v>37700</v>
      </c>
      <c r="J24" s="210">
        <v>6.75</v>
      </c>
      <c r="K24" s="270">
        <f>I24+I25</f>
        <v>66100</v>
      </c>
      <c r="L24" s="6"/>
      <c r="M24" s="6"/>
    </row>
    <row r="25" spans="1:13" ht="31.5" customHeight="1" thickBot="1" x14ac:dyDescent="0.25">
      <c r="A25" s="57" t="s">
        <v>17</v>
      </c>
      <c r="B25" s="252"/>
      <c r="C25" s="59" t="s">
        <v>61</v>
      </c>
      <c r="D25" s="52" t="s">
        <v>142</v>
      </c>
      <c r="E25" s="59" t="s">
        <v>105</v>
      </c>
      <c r="F25" s="60" t="s">
        <v>106</v>
      </c>
      <c r="G25" s="61" t="s">
        <v>107</v>
      </c>
      <c r="H25" s="62">
        <v>48000</v>
      </c>
      <c r="I25" s="62">
        <v>28400</v>
      </c>
      <c r="J25" s="211">
        <v>8.5</v>
      </c>
      <c r="K25" s="271"/>
      <c r="L25" s="6"/>
      <c r="M25" s="6"/>
    </row>
    <row r="26" spans="1:13" ht="17.25" customHeight="1" thickBot="1" x14ac:dyDescent="0.25">
      <c r="A26" s="71" t="s">
        <v>18</v>
      </c>
      <c r="B26" s="92">
        <v>27033422</v>
      </c>
      <c r="C26" s="92" t="s">
        <v>57</v>
      </c>
      <c r="D26" s="52" t="s">
        <v>143</v>
      </c>
      <c r="E26" s="92" t="s">
        <v>41</v>
      </c>
      <c r="F26" s="85" t="s">
        <v>40</v>
      </c>
      <c r="G26" s="86" t="s">
        <v>115</v>
      </c>
      <c r="H26" s="87">
        <v>10000</v>
      </c>
      <c r="I26" s="96">
        <v>10000</v>
      </c>
      <c r="J26" s="217">
        <v>2.25</v>
      </c>
      <c r="K26" s="97">
        <v>10000</v>
      </c>
      <c r="L26" s="6"/>
      <c r="M26" s="6"/>
    </row>
    <row r="27" spans="1:13" ht="13.5" thickBot="1" x14ac:dyDescent="0.25">
      <c r="A27" s="50" t="s">
        <v>19</v>
      </c>
      <c r="B27" s="251">
        <v>49294865</v>
      </c>
      <c r="C27" s="53" t="s">
        <v>57</v>
      </c>
      <c r="D27" s="52" t="s">
        <v>144</v>
      </c>
      <c r="E27" s="53" t="s">
        <v>101</v>
      </c>
      <c r="F27" s="54" t="s">
        <v>113</v>
      </c>
      <c r="G27" s="98" t="s">
        <v>120</v>
      </c>
      <c r="H27" s="56">
        <v>45000</v>
      </c>
      <c r="I27" s="99">
        <v>36200</v>
      </c>
      <c r="J27" s="218">
        <v>6.35</v>
      </c>
      <c r="K27" s="256">
        <f>I27+I28</f>
        <v>42200</v>
      </c>
      <c r="L27" s="6"/>
      <c r="M27" s="6"/>
    </row>
    <row r="28" spans="1:13" ht="13.5" thickBot="1" x14ac:dyDescent="0.25">
      <c r="A28" s="57" t="s">
        <v>116</v>
      </c>
      <c r="B28" s="252"/>
      <c r="C28" s="59" t="s">
        <v>61</v>
      </c>
      <c r="D28" s="52" t="s">
        <v>145</v>
      </c>
      <c r="E28" s="59" t="s">
        <v>102</v>
      </c>
      <c r="F28" s="60" t="s">
        <v>113</v>
      </c>
      <c r="G28" s="100" t="s">
        <v>103</v>
      </c>
      <c r="H28" s="62">
        <v>6000</v>
      </c>
      <c r="I28" s="101">
        <v>6000</v>
      </c>
      <c r="J28" s="219">
        <v>5.25</v>
      </c>
      <c r="K28" s="257"/>
      <c r="L28" s="6"/>
      <c r="M28" s="6"/>
    </row>
    <row r="29" spans="1:13" ht="13.5" thickBot="1" x14ac:dyDescent="0.25">
      <c r="A29" s="71" t="s">
        <v>20</v>
      </c>
      <c r="B29" s="102">
        <v>72081031</v>
      </c>
      <c r="C29" s="91" t="s">
        <v>57</v>
      </c>
      <c r="D29" s="52" t="s">
        <v>146</v>
      </c>
      <c r="E29" s="91" t="s">
        <v>56</v>
      </c>
      <c r="F29" s="86" t="s">
        <v>58</v>
      </c>
      <c r="G29" s="86" t="s">
        <v>59</v>
      </c>
      <c r="H29" s="87">
        <v>40000</v>
      </c>
      <c r="I29" s="87">
        <v>8200</v>
      </c>
      <c r="J29" s="215">
        <v>2.35</v>
      </c>
      <c r="K29" s="103">
        <f>I29</f>
        <v>8200</v>
      </c>
      <c r="L29" s="6"/>
    </row>
    <row r="30" spans="1:13" ht="13.5" thickBot="1" x14ac:dyDescent="0.25">
      <c r="A30" s="9"/>
      <c r="J30" s="220"/>
      <c r="L30" s="6"/>
      <c r="M30" s="6"/>
    </row>
    <row r="31" spans="1:13" ht="15.75" thickBot="1" x14ac:dyDescent="0.3">
      <c r="A31" s="9"/>
      <c r="B31" s="14"/>
      <c r="C31" s="14"/>
      <c r="D31" s="14"/>
      <c r="E31" s="14"/>
      <c r="F31" s="14"/>
      <c r="G31" s="21" t="s">
        <v>122</v>
      </c>
      <c r="H31" s="22">
        <f>SUM(H7:H29)</f>
        <v>1093400</v>
      </c>
      <c r="I31" s="23">
        <f>SUM(I7:I29)</f>
        <v>531600</v>
      </c>
      <c r="J31" s="221"/>
      <c r="K31" s="24">
        <f>SUM(K7:K29)</f>
        <v>531600</v>
      </c>
      <c r="L31" s="6"/>
      <c r="M31" s="6"/>
    </row>
    <row r="32" spans="1:13" x14ac:dyDescent="0.2">
      <c r="A32" s="9"/>
      <c r="B32" s="187" t="s">
        <v>232</v>
      </c>
      <c r="C32" s="4"/>
      <c r="D32" s="4"/>
      <c r="E32" s="4"/>
      <c r="F32" s="4"/>
      <c r="G32" s="4"/>
      <c r="H32" s="4"/>
      <c r="I32" s="4"/>
      <c r="J32" s="4"/>
      <c r="K32" s="17"/>
      <c r="L32" s="6"/>
      <c r="M32" s="6"/>
    </row>
    <row r="33" spans="1:13" ht="27.75" customHeight="1" thickBot="1" x14ac:dyDescent="0.25">
      <c r="A33" s="9"/>
      <c r="B33" s="28"/>
      <c r="C33" s="4"/>
      <c r="D33" s="4"/>
      <c r="E33" s="4"/>
      <c r="F33" s="4"/>
      <c r="G33" s="4"/>
      <c r="H33" s="4"/>
      <c r="I33" s="4"/>
      <c r="J33" s="4"/>
      <c r="K33" s="17"/>
      <c r="L33" s="6"/>
      <c r="M33" s="6"/>
    </row>
    <row r="34" spans="1:13" ht="13.5" thickBot="1" x14ac:dyDescent="0.25">
      <c r="A34" s="40" t="s">
        <v>21</v>
      </c>
      <c r="B34" s="34">
        <v>15045447</v>
      </c>
      <c r="C34" s="35" t="s">
        <v>60</v>
      </c>
      <c r="D34" s="52" t="s">
        <v>135</v>
      </c>
      <c r="E34" s="35" t="s">
        <v>80</v>
      </c>
      <c r="F34" s="36" t="s">
        <v>77</v>
      </c>
      <c r="G34" s="37" t="s">
        <v>83</v>
      </c>
      <c r="H34" s="38">
        <v>80000</v>
      </c>
      <c r="I34" s="38">
        <v>56700</v>
      </c>
      <c r="J34" s="222">
        <v>8.5</v>
      </c>
      <c r="K34" s="17"/>
      <c r="L34" s="6"/>
      <c r="M34" s="6"/>
    </row>
    <row r="35" spans="1:13" ht="14.25" customHeight="1" thickBot="1" x14ac:dyDescent="0.25">
      <c r="A35" s="40" t="s">
        <v>22</v>
      </c>
      <c r="B35" s="34">
        <v>26678675</v>
      </c>
      <c r="C35" s="35" t="s">
        <v>60</v>
      </c>
      <c r="D35" s="52" t="s">
        <v>147</v>
      </c>
      <c r="E35" s="35" t="s">
        <v>54</v>
      </c>
      <c r="F35" s="37" t="s">
        <v>62</v>
      </c>
      <c r="G35" s="39" t="s">
        <v>153</v>
      </c>
      <c r="H35" s="38">
        <v>120000</v>
      </c>
      <c r="I35" s="38">
        <v>53300</v>
      </c>
      <c r="J35" s="222">
        <v>8</v>
      </c>
      <c r="K35" s="17"/>
      <c r="L35" s="6"/>
      <c r="M35" s="6"/>
    </row>
    <row r="36" spans="1:13" ht="12.75" customHeight="1" thickBot="1" x14ac:dyDescent="0.25">
      <c r="A36" s="40" t="s">
        <v>23</v>
      </c>
      <c r="B36" s="34">
        <v>49295110</v>
      </c>
      <c r="C36" s="35" t="s">
        <v>60</v>
      </c>
      <c r="D36" s="52" t="s">
        <v>148</v>
      </c>
      <c r="E36" s="35" t="s">
        <v>45</v>
      </c>
      <c r="F36" s="36" t="s">
        <v>43</v>
      </c>
      <c r="G36" s="39" t="s">
        <v>46</v>
      </c>
      <c r="H36" s="38">
        <v>60000</v>
      </c>
      <c r="I36" s="38">
        <v>56700</v>
      </c>
      <c r="J36" s="222">
        <v>8.5</v>
      </c>
      <c r="K36" s="17"/>
      <c r="L36" s="6"/>
      <c r="M36" s="6"/>
    </row>
    <row r="37" spans="1:13" ht="13.5" thickBot="1" x14ac:dyDescent="0.25">
      <c r="A37" s="40" t="s">
        <v>24</v>
      </c>
      <c r="B37" s="34">
        <v>70157847</v>
      </c>
      <c r="C37" s="41" t="s">
        <v>57</v>
      </c>
      <c r="D37" s="52" t="s">
        <v>149</v>
      </c>
      <c r="E37" s="41" t="s">
        <v>75</v>
      </c>
      <c r="F37" s="36" t="s">
        <v>72</v>
      </c>
      <c r="G37" s="37" t="s">
        <v>85</v>
      </c>
      <c r="H37" s="38">
        <v>80000</v>
      </c>
      <c r="I37" s="38">
        <v>61500</v>
      </c>
      <c r="J37" s="222">
        <v>9.5500000000000007</v>
      </c>
      <c r="K37" s="17"/>
      <c r="L37" s="6"/>
      <c r="M37" s="6"/>
    </row>
    <row r="38" spans="1:13" ht="13.5" thickBot="1" x14ac:dyDescent="0.25">
      <c r="A38" s="40" t="s">
        <v>25</v>
      </c>
      <c r="B38" s="42">
        <v>45598363</v>
      </c>
      <c r="C38" s="43" t="s">
        <v>60</v>
      </c>
      <c r="D38" s="52" t="s">
        <v>150</v>
      </c>
      <c r="E38" s="35" t="s">
        <v>53</v>
      </c>
      <c r="F38" s="36" t="s">
        <v>50</v>
      </c>
      <c r="G38" s="37" t="s">
        <v>118</v>
      </c>
      <c r="H38" s="38">
        <v>150000</v>
      </c>
      <c r="I38" s="38">
        <v>64000</v>
      </c>
      <c r="J38" s="222">
        <v>9.6</v>
      </c>
      <c r="L38" s="6"/>
      <c r="M38" s="6"/>
    </row>
    <row r="39" spans="1:13" ht="13.5" thickBot="1" x14ac:dyDescent="0.25">
      <c r="A39" s="40" t="s">
        <v>26</v>
      </c>
      <c r="B39" s="42">
        <v>15045447</v>
      </c>
      <c r="C39" s="35" t="s">
        <v>57</v>
      </c>
      <c r="D39" s="52" t="s">
        <v>151</v>
      </c>
      <c r="E39" s="35" t="s">
        <v>76</v>
      </c>
      <c r="F39" s="36" t="s">
        <v>81</v>
      </c>
      <c r="G39" s="37" t="s">
        <v>82</v>
      </c>
      <c r="H39" s="38">
        <v>213500</v>
      </c>
      <c r="I39" s="38">
        <v>62200</v>
      </c>
      <c r="J39" s="222">
        <v>9.75</v>
      </c>
      <c r="L39" s="6"/>
      <c r="M39" s="6"/>
    </row>
    <row r="40" spans="1:13" x14ac:dyDescent="0.2">
      <c r="A40" s="40" t="s">
        <v>27</v>
      </c>
      <c r="B40" s="42">
        <v>49294628</v>
      </c>
      <c r="C40" s="35" t="s">
        <v>60</v>
      </c>
      <c r="D40" s="52" t="s">
        <v>152</v>
      </c>
      <c r="E40" s="35" t="s">
        <v>93</v>
      </c>
      <c r="F40" s="36" t="s">
        <v>90</v>
      </c>
      <c r="G40" s="39" t="s">
        <v>94</v>
      </c>
      <c r="H40" s="38">
        <v>65000</v>
      </c>
      <c r="I40" s="38">
        <v>64000</v>
      </c>
      <c r="J40" s="222">
        <v>9.6</v>
      </c>
      <c r="L40" s="6"/>
      <c r="M40" s="6"/>
    </row>
    <row r="41" spans="1:13" ht="13.5" thickBot="1" x14ac:dyDescent="0.25">
      <c r="A41" s="10"/>
      <c r="B41" s="8"/>
      <c r="C41" s="12"/>
      <c r="D41" s="25"/>
      <c r="E41" s="12"/>
      <c r="F41" s="15"/>
      <c r="G41" s="26"/>
      <c r="H41" s="16"/>
      <c r="I41" s="16"/>
      <c r="J41" s="33"/>
      <c r="L41" s="6"/>
      <c r="M41" s="6"/>
    </row>
    <row r="42" spans="1:13" ht="15.75" thickBot="1" x14ac:dyDescent="0.3">
      <c r="A42" s="10"/>
      <c r="B42" s="8"/>
      <c r="C42" s="12"/>
      <c r="D42" s="25"/>
      <c r="E42" s="12"/>
      <c r="F42" s="15"/>
      <c r="G42" s="31" t="s">
        <v>123</v>
      </c>
      <c r="H42" s="13">
        <f>SUM(H34:H40)</f>
        <v>768500</v>
      </c>
      <c r="I42" s="23">
        <f>SUM(I34:I40)</f>
        <v>418400</v>
      </c>
      <c r="J42" s="208"/>
      <c r="K42" s="27"/>
      <c r="L42" s="6"/>
      <c r="M42" s="6"/>
    </row>
    <row r="43" spans="1:13" ht="13.5" thickBot="1" x14ac:dyDescent="0.25">
      <c r="A43" s="10"/>
      <c r="L43" s="11"/>
      <c r="M43" s="6"/>
    </row>
    <row r="44" spans="1:13" ht="23.25" customHeight="1" thickBot="1" x14ac:dyDescent="0.3">
      <c r="A44" s="10"/>
      <c r="B44" s="28"/>
      <c r="G44" s="29" t="s">
        <v>121</v>
      </c>
      <c r="H44" s="29"/>
      <c r="I44" s="32">
        <f>K31+I42</f>
        <v>950000</v>
      </c>
      <c r="J44" s="209"/>
      <c r="L44" s="11"/>
      <c r="M44" s="6"/>
    </row>
    <row r="45" spans="1:13" ht="22.5" customHeight="1" x14ac:dyDescent="0.2">
      <c r="A45" s="10"/>
      <c r="K45" s="8"/>
      <c r="L45" s="6"/>
      <c r="M45" s="6"/>
    </row>
    <row r="46" spans="1:13" x14ac:dyDescent="0.2">
      <c r="A46" s="10"/>
      <c r="K46" s="18"/>
      <c r="L46" s="6"/>
      <c r="M46" s="6"/>
    </row>
    <row r="47" spans="1:13" x14ac:dyDescent="0.2">
      <c r="A47" s="10"/>
      <c r="K47" s="19"/>
      <c r="L47" s="6"/>
      <c r="M47" s="6"/>
    </row>
    <row r="48" spans="1:13" x14ac:dyDescent="0.2">
      <c r="A48" s="10"/>
      <c r="C48" s="4"/>
      <c r="D48" s="4"/>
      <c r="E48" s="4"/>
      <c r="F48" s="4"/>
      <c r="G48" s="45"/>
      <c r="H48" s="44"/>
      <c r="I48" s="44"/>
      <c r="J48" s="44"/>
      <c r="K48" s="20"/>
      <c r="L48" s="6"/>
    </row>
    <row r="49" spans="1:12" x14ac:dyDescent="0.2">
      <c r="A49" s="10"/>
      <c r="G49" s="11"/>
      <c r="H49" s="11"/>
      <c r="I49" s="11"/>
      <c r="J49" s="11"/>
      <c r="K49" s="8"/>
      <c r="L49" s="6"/>
    </row>
    <row r="50" spans="1:12" x14ac:dyDescent="0.2">
      <c r="A50" s="10"/>
      <c r="B50" s="28"/>
      <c r="L50" s="6"/>
    </row>
    <row r="51" spans="1:12" x14ac:dyDescent="0.2">
      <c r="A51" s="10"/>
      <c r="B51" s="1"/>
      <c r="L51" s="6"/>
    </row>
    <row r="52" spans="1:12" x14ac:dyDescent="0.2">
      <c r="A52" s="10"/>
      <c r="B52" s="1"/>
      <c r="L52" s="6"/>
    </row>
    <row r="53" spans="1:12" x14ac:dyDescent="0.2">
      <c r="A53" s="30"/>
      <c r="B53" s="6"/>
      <c r="L53" s="6"/>
    </row>
    <row r="54" spans="1:12" x14ac:dyDescent="0.2">
      <c r="A54" s="30"/>
      <c r="B54" s="6"/>
      <c r="L54" s="6"/>
    </row>
    <row r="55" spans="1:12" x14ac:dyDescent="0.2">
      <c r="A55" s="30"/>
      <c r="B55" s="6"/>
      <c r="L55" s="6"/>
    </row>
    <row r="56" spans="1:12" ht="15.75" customHeight="1" x14ac:dyDescent="0.2">
      <c r="L56" s="6"/>
    </row>
    <row r="57" spans="1:12" x14ac:dyDescent="0.2">
      <c r="L57" s="6"/>
    </row>
    <row r="58" spans="1:12" x14ac:dyDescent="0.2">
      <c r="L58" s="6"/>
    </row>
    <row r="59" spans="1:12" x14ac:dyDescent="0.2">
      <c r="L59" s="6"/>
    </row>
    <row r="60" spans="1:12" x14ac:dyDescent="0.2">
      <c r="L60" s="6"/>
    </row>
    <row r="61" spans="1:12" ht="14.25" customHeight="1" x14ac:dyDescent="0.2">
      <c r="L61" s="6"/>
    </row>
    <row r="62" spans="1:12" x14ac:dyDescent="0.2">
      <c r="L62" s="6"/>
    </row>
    <row r="63" spans="1:12" x14ac:dyDescent="0.2">
      <c r="L63" s="6"/>
    </row>
    <row r="64" spans="1:12" x14ac:dyDescent="0.2">
      <c r="L64" s="6"/>
    </row>
  </sheetData>
  <mergeCells count="27">
    <mergeCell ref="J3:J6"/>
    <mergeCell ref="B27:B28"/>
    <mergeCell ref="K27:K28"/>
    <mergeCell ref="B19:B20"/>
    <mergeCell ref="K3:K6"/>
    <mergeCell ref="I3:I6"/>
    <mergeCell ref="D3:D6"/>
    <mergeCell ref="E3:E6"/>
    <mergeCell ref="H3:H6"/>
    <mergeCell ref="C3:C6"/>
    <mergeCell ref="B16:B17"/>
    <mergeCell ref="K16:K17"/>
    <mergeCell ref="B24:B25"/>
    <mergeCell ref="K24:K25"/>
    <mergeCell ref="K19:K20"/>
    <mergeCell ref="K7:K8"/>
    <mergeCell ref="A3:A6"/>
    <mergeCell ref="B3:B6"/>
    <mergeCell ref="F3:F6"/>
    <mergeCell ref="G3:G6"/>
    <mergeCell ref="B7:B8"/>
    <mergeCell ref="K21:K23"/>
    <mergeCell ref="K12:K13"/>
    <mergeCell ref="B12:B13"/>
    <mergeCell ref="B9:B10"/>
    <mergeCell ref="K9:K10"/>
    <mergeCell ref="B21:B23"/>
  </mergeCells>
  <pageMargins left="0.19685039370078741" right="0.19685039370078741" top="0.28999999999999998" bottom="0.17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workbookViewId="0">
      <selection activeCell="S13" sqref="S13"/>
    </sheetView>
  </sheetViews>
  <sheetFormatPr defaultRowHeight="12.75" x14ac:dyDescent="0.2"/>
  <cols>
    <col min="1" max="1" width="4.42578125" customWidth="1"/>
    <col min="2" max="2" width="13.5703125" customWidth="1"/>
    <col min="3" max="3" width="6.140625" customWidth="1"/>
    <col min="4" max="4" width="14.42578125" bestFit="1" customWidth="1"/>
    <col min="6" max="6" width="29" customWidth="1"/>
    <col min="7" max="7" width="48.42578125" customWidth="1"/>
    <col min="8" max="8" width="8.5703125" customWidth="1"/>
    <col min="9" max="9" width="9" customWidth="1"/>
    <col min="10" max="10" width="7.85546875" customWidth="1"/>
    <col min="11" max="11" width="9.28515625" customWidth="1"/>
  </cols>
  <sheetData>
    <row r="2" spans="1:12" ht="20.25" x14ac:dyDescent="0.3">
      <c r="A2" s="7" t="s">
        <v>155</v>
      </c>
      <c r="B2" s="1"/>
      <c r="C2" s="1"/>
      <c r="D2" s="5"/>
      <c r="E2" s="1"/>
      <c r="F2" s="2"/>
      <c r="G2" s="3"/>
      <c r="H2" s="4"/>
      <c r="I2" s="4"/>
      <c r="J2" s="4"/>
    </row>
    <row r="3" spans="1:12" ht="13.5" thickBot="1" x14ac:dyDescent="0.25">
      <c r="A3" s="4"/>
      <c r="B3" s="4"/>
      <c r="C3" s="4"/>
      <c r="D3" s="4"/>
      <c r="E3" s="4"/>
      <c r="F3" s="187" t="s">
        <v>156</v>
      </c>
      <c r="G3" s="4"/>
      <c r="H3" s="4"/>
      <c r="I3" s="4"/>
      <c r="J3" s="4"/>
    </row>
    <row r="4" spans="1:12" x14ac:dyDescent="0.2">
      <c r="A4" s="244" t="s">
        <v>0</v>
      </c>
      <c r="B4" s="247" t="s">
        <v>1</v>
      </c>
      <c r="C4" s="266" t="s">
        <v>30</v>
      </c>
      <c r="D4" s="261" t="s">
        <v>28</v>
      </c>
      <c r="E4" s="247" t="s">
        <v>29</v>
      </c>
      <c r="F4" s="247" t="s">
        <v>38</v>
      </c>
      <c r="G4" s="247" t="s">
        <v>2</v>
      </c>
      <c r="H4" s="264" t="s">
        <v>31</v>
      </c>
      <c r="I4" s="280" t="s">
        <v>36</v>
      </c>
      <c r="J4" s="261" t="s">
        <v>229</v>
      </c>
      <c r="K4" s="258" t="s">
        <v>37</v>
      </c>
    </row>
    <row r="5" spans="1:12" x14ac:dyDescent="0.2">
      <c r="A5" s="245"/>
      <c r="B5" s="248"/>
      <c r="C5" s="267"/>
      <c r="D5" s="262"/>
      <c r="E5" s="248"/>
      <c r="F5" s="248"/>
      <c r="G5" s="248"/>
      <c r="H5" s="265"/>
      <c r="I5" s="281"/>
      <c r="J5" s="262"/>
      <c r="K5" s="259"/>
    </row>
    <row r="6" spans="1:12" x14ac:dyDescent="0.2">
      <c r="A6" s="245"/>
      <c r="B6" s="248"/>
      <c r="C6" s="267"/>
      <c r="D6" s="262"/>
      <c r="E6" s="248"/>
      <c r="F6" s="248"/>
      <c r="G6" s="248"/>
      <c r="H6" s="265"/>
      <c r="I6" s="281"/>
      <c r="J6" s="262"/>
      <c r="K6" s="259"/>
    </row>
    <row r="7" spans="1:12" ht="13.5" thickBot="1" x14ac:dyDescent="0.25">
      <c r="A7" s="272"/>
      <c r="B7" s="273"/>
      <c r="C7" s="274"/>
      <c r="D7" s="263"/>
      <c r="E7" s="273"/>
      <c r="F7" s="273"/>
      <c r="G7" s="273"/>
      <c r="H7" s="279"/>
      <c r="I7" s="282"/>
      <c r="J7" s="263"/>
      <c r="K7" s="283"/>
    </row>
    <row r="8" spans="1:12" ht="13.5" thickBot="1" x14ac:dyDescent="0.25">
      <c r="A8" s="105" t="s">
        <v>32</v>
      </c>
      <c r="B8" s="106" t="s">
        <v>157</v>
      </c>
      <c r="C8" s="107" t="s">
        <v>61</v>
      </c>
      <c r="D8" s="108" t="s">
        <v>158</v>
      </c>
      <c r="E8" s="107" t="s">
        <v>159</v>
      </c>
      <c r="F8" s="109" t="s">
        <v>160</v>
      </c>
      <c r="G8" s="109" t="s">
        <v>161</v>
      </c>
      <c r="H8" s="13">
        <v>5200</v>
      </c>
      <c r="I8" s="110">
        <v>5000</v>
      </c>
      <c r="J8" s="225">
        <v>3</v>
      </c>
      <c r="K8" s="111">
        <f>I8</f>
        <v>5000</v>
      </c>
      <c r="L8" s="6"/>
    </row>
    <row r="9" spans="1:12" ht="28.5" customHeight="1" x14ac:dyDescent="0.2">
      <c r="A9" s="112" t="s">
        <v>3</v>
      </c>
      <c r="B9" s="284">
        <v>45599696</v>
      </c>
      <c r="C9" s="113" t="s">
        <v>60</v>
      </c>
      <c r="D9" s="114" t="s">
        <v>162</v>
      </c>
      <c r="E9" s="115" t="s">
        <v>163</v>
      </c>
      <c r="F9" s="116" t="s">
        <v>164</v>
      </c>
      <c r="G9" s="206" t="s">
        <v>165</v>
      </c>
      <c r="H9" s="117">
        <v>16000</v>
      </c>
      <c r="I9" s="117">
        <v>15100</v>
      </c>
      <c r="J9" s="226">
        <v>13.4</v>
      </c>
      <c r="K9" s="286">
        <f>I9+I10</f>
        <v>20100</v>
      </c>
      <c r="L9" s="6"/>
    </row>
    <row r="10" spans="1:12" ht="26.25" thickBot="1" x14ac:dyDescent="0.25">
      <c r="A10" s="118" t="s">
        <v>35</v>
      </c>
      <c r="B10" s="285"/>
      <c r="C10" s="119" t="s">
        <v>57</v>
      </c>
      <c r="D10" s="120" t="s">
        <v>166</v>
      </c>
      <c r="E10" s="121" t="s">
        <v>167</v>
      </c>
      <c r="F10" s="122" t="s">
        <v>164</v>
      </c>
      <c r="G10" s="205" t="s">
        <v>168</v>
      </c>
      <c r="H10" s="124">
        <v>5000</v>
      </c>
      <c r="I10" s="124">
        <v>5000</v>
      </c>
      <c r="J10" s="226"/>
      <c r="K10" s="287"/>
      <c r="L10" s="6"/>
    </row>
    <row r="11" spans="1:12" ht="13.5" thickBot="1" x14ac:dyDescent="0.25">
      <c r="A11" s="125" t="s">
        <v>34</v>
      </c>
      <c r="B11" s="126">
        <v>49295110</v>
      </c>
      <c r="C11" s="127" t="s">
        <v>60</v>
      </c>
      <c r="D11" s="128" t="s">
        <v>169</v>
      </c>
      <c r="E11" s="127" t="s">
        <v>170</v>
      </c>
      <c r="F11" s="129" t="s">
        <v>43</v>
      </c>
      <c r="G11" s="130" t="s">
        <v>171</v>
      </c>
      <c r="H11" s="13">
        <v>20000</v>
      </c>
      <c r="I11" s="131">
        <v>14600</v>
      </c>
      <c r="J11" s="227">
        <v>12.78</v>
      </c>
      <c r="K11" s="132">
        <f>I11</f>
        <v>14600</v>
      </c>
      <c r="L11" s="6"/>
    </row>
    <row r="12" spans="1:12" ht="13.5" thickBot="1" x14ac:dyDescent="0.25">
      <c r="A12" s="133" t="s">
        <v>4</v>
      </c>
      <c r="B12" s="134">
        <v>49294474</v>
      </c>
      <c r="C12" s="135" t="s">
        <v>57</v>
      </c>
      <c r="D12" s="136" t="s">
        <v>172</v>
      </c>
      <c r="E12" s="135" t="s">
        <v>173</v>
      </c>
      <c r="F12" s="137" t="s">
        <v>174</v>
      </c>
      <c r="G12" s="138" t="s">
        <v>175</v>
      </c>
      <c r="H12" s="139">
        <v>25000</v>
      </c>
      <c r="I12" s="140">
        <v>25000</v>
      </c>
      <c r="J12" s="228">
        <v>45</v>
      </c>
      <c r="K12" s="139">
        <f>I12</f>
        <v>25000</v>
      </c>
      <c r="L12" s="6"/>
    </row>
    <row r="13" spans="1:12" ht="13.5" thickBot="1" x14ac:dyDescent="0.25">
      <c r="A13" s="141" t="s">
        <v>33</v>
      </c>
      <c r="B13" s="126">
        <v>49295179</v>
      </c>
      <c r="C13" s="127" t="s">
        <v>61</v>
      </c>
      <c r="D13" s="108" t="s">
        <v>176</v>
      </c>
      <c r="E13" s="127" t="s">
        <v>177</v>
      </c>
      <c r="F13" s="129" t="s">
        <v>178</v>
      </c>
      <c r="G13" s="130" t="s">
        <v>179</v>
      </c>
      <c r="H13" s="13">
        <v>33100</v>
      </c>
      <c r="I13" s="131">
        <v>7800</v>
      </c>
      <c r="J13" s="227">
        <v>2.4500000000000002</v>
      </c>
      <c r="K13" s="132">
        <f>I13</f>
        <v>7800</v>
      </c>
      <c r="L13" s="6"/>
    </row>
    <row r="14" spans="1:12" ht="13.5" thickBot="1" x14ac:dyDescent="0.25">
      <c r="A14" s="133" t="s">
        <v>5</v>
      </c>
      <c r="B14" s="134">
        <v>856037</v>
      </c>
      <c r="C14" s="142" t="s">
        <v>60</v>
      </c>
      <c r="D14" s="136" t="s">
        <v>180</v>
      </c>
      <c r="E14" s="135" t="s">
        <v>181</v>
      </c>
      <c r="F14" s="143" t="s">
        <v>182</v>
      </c>
      <c r="G14" s="144" t="s">
        <v>183</v>
      </c>
      <c r="H14" s="145">
        <v>5000</v>
      </c>
      <c r="I14" s="140">
        <v>5000</v>
      </c>
      <c r="J14" s="228">
        <v>4.28</v>
      </c>
      <c r="K14" s="139">
        <f>I14</f>
        <v>5000</v>
      </c>
      <c r="L14" s="6"/>
    </row>
    <row r="15" spans="1:12" ht="13.5" thickBot="1" x14ac:dyDescent="0.25">
      <c r="A15" s="141" t="s">
        <v>6</v>
      </c>
      <c r="B15" s="146">
        <v>68247460</v>
      </c>
      <c r="C15" s="127" t="s">
        <v>60</v>
      </c>
      <c r="D15" s="108" t="s">
        <v>184</v>
      </c>
      <c r="E15" s="127" t="s">
        <v>185</v>
      </c>
      <c r="F15" s="129" t="s">
        <v>230</v>
      </c>
      <c r="G15" s="130" t="s">
        <v>186</v>
      </c>
      <c r="H15" s="13">
        <v>10000</v>
      </c>
      <c r="I15" s="131">
        <v>9900</v>
      </c>
      <c r="J15" s="227">
        <v>8.5500000000000007</v>
      </c>
      <c r="K15" s="13">
        <f>I15</f>
        <v>9900</v>
      </c>
      <c r="L15" s="6"/>
    </row>
    <row r="16" spans="1:12" ht="13.5" thickBot="1" x14ac:dyDescent="0.25">
      <c r="A16" s="147" t="s">
        <v>7</v>
      </c>
      <c r="B16" s="148" t="s">
        <v>187</v>
      </c>
      <c r="C16" s="149" t="s">
        <v>60</v>
      </c>
      <c r="D16" s="150" t="s">
        <v>188</v>
      </c>
      <c r="E16" s="149" t="s">
        <v>189</v>
      </c>
      <c r="F16" s="151" t="s">
        <v>190</v>
      </c>
      <c r="G16" s="152" t="s">
        <v>191</v>
      </c>
      <c r="H16" s="153">
        <v>13000</v>
      </c>
      <c r="I16" s="154">
        <v>10000</v>
      </c>
      <c r="J16" s="229">
        <v>12.94</v>
      </c>
      <c r="K16" s="155">
        <f t="shared" ref="K16" si="0">I16</f>
        <v>10000</v>
      </c>
      <c r="L16" s="6"/>
    </row>
    <row r="17" spans="1:12" ht="26.25" thickBot="1" x14ac:dyDescent="0.25">
      <c r="A17" s="156" t="s">
        <v>8</v>
      </c>
      <c r="B17" s="157" t="s">
        <v>192</v>
      </c>
      <c r="C17" s="158" t="s">
        <v>60</v>
      </c>
      <c r="D17" s="159" t="s">
        <v>193</v>
      </c>
      <c r="E17" s="158" t="s">
        <v>194</v>
      </c>
      <c r="F17" s="160" t="s">
        <v>195</v>
      </c>
      <c r="G17" s="207" t="s">
        <v>196</v>
      </c>
      <c r="H17" s="161">
        <v>24000</v>
      </c>
      <c r="I17" s="162">
        <v>10100</v>
      </c>
      <c r="J17" s="230">
        <v>8.69</v>
      </c>
      <c r="K17" s="163">
        <f>I17</f>
        <v>10100</v>
      </c>
      <c r="L17" s="6"/>
    </row>
    <row r="18" spans="1:12" ht="13.5" thickBot="1" x14ac:dyDescent="0.25">
      <c r="A18" s="147" t="s">
        <v>9</v>
      </c>
      <c r="B18" s="164">
        <v>442976</v>
      </c>
      <c r="C18" s="165" t="s">
        <v>60</v>
      </c>
      <c r="D18" s="150" t="s">
        <v>197</v>
      </c>
      <c r="E18" s="165" t="s">
        <v>198</v>
      </c>
      <c r="F18" s="151" t="s">
        <v>199</v>
      </c>
      <c r="G18" s="152" t="s">
        <v>200</v>
      </c>
      <c r="H18" s="153">
        <v>14000</v>
      </c>
      <c r="I18" s="154">
        <v>14000</v>
      </c>
      <c r="J18" s="229">
        <v>12.3</v>
      </c>
      <c r="K18" s="155">
        <f t="shared" ref="K18:K19" si="1">I18</f>
        <v>14000</v>
      </c>
      <c r="L18" s="6"/>
    </row>
    <row r="19" spans="1:12" ht="26.25" thickBot="1" x14ac:dyDescent="0.25">
      <c r="A19" s="141" t="s">
        <v>10</v>
      </c>
      <c r="B19" s="146">
        <v>71166955</v>
      </c>
      <c r="C19" s="166" t="s">
        <v>61</v>
      </c>
      <c r="D19" s="108" t="s">
        <v>201</v>
      </c>
      <c r="E19" s="166" t="s">
        <v>202</v>
      </c>
      <c r="F19" s="237" t="s">
        <v>203</v>
      </c>
      <c r="G19" s="126" t="s">
        <v>204</v>
      </c>
      <c r="H19" s="13">
        <v>15000</v>
      </c>
      <c r="I19" s="131">
        <v>7700</v>
      </c>
      <c r="J19" s="227">
        <v>2.41</v>
      </c>
      <c r="K19" s="132">
        <f t="shared" si="1"/>
        <v>7700</v>
      </c>
      <c r="L19" s="6"/>
    </row>
    <row r="20" spans="1:12" ht="13.5" thickBot="1" x14ac:dyDescent="0.25">
      <c r="A20" s="133" t="s">
        <v>11</v>
      </c>
      <c r="B20" s="168">
        <v>15045269</v>
      </c>
      <c r="C20" s="169" t="s">
        <v>57</v>
      </c>
      <c r="D20" s="150" t="s">
        <v>205</v>
      </c>
      <c r="E20" s="169" t="s">
        <v>206</v>
      </c>
      <c r="F20" s="170" t="s">
        <v>207</v>
      </c>
      <c r="G20" s="123" t="s">
        <v>208</v>
      </c>
      <c r="H20" s="124">
        <v>50000</v>
      </c>
      <c r="I20" s="171">
        <v>50000</v>
      </c>
      <c r="J20" s="231">
        <v>30</v>
      </c>
      <c r="K20" s="139">
        <f>I20</f>
        <v>50000</v>
      </c>
      <c r="L20" s="6"/>
    </row>
    <row r="21" spans="1:12" ht="25.5" x14ac:dyDescent="0.2">
      <c r="A21" s="172" t="s">
        <v>12</v>
      </c>
      <c r="B21" s="275">
        <v>22680454</v>
      </c>
      <c r="C21" s="173" t="s">
        <v>61</v>
      </c>
      <c r="D21" s="104" t="s">
        <v>209</v>
      </c>
      <c r="E21" s="173" t="s">
        <v>210</v>
      </c>
      <c r="F21" s="174" t="s">
        <v>211</v>
      </c>
      <c r="G21" s="207" t="s">
        <v>212</v>
      </c>
      <c r="H21" s="161">
        <v>12000</v>
      </c>
      <c r="I21" s="162">
        <v>10000</v>
      </c>
      <c r="J21" s="230">
        <v>3.61</v>
      </c>
      <c r="K21" s="277">
        <f>I21+I22</f>
        <v>21000</v>
      </c>
      <c r="L21" s="6"/>
    </row>
    <row r="22" spans="1:12" ht="13.5" thickBot="1" x14ac:dyDescent="0.25">
      <c r="A22" s="175" t="s">
        <v>13</v>
      </c>
      <c r="B22" s="276"/>
      <c r="C22" s="176" t="s">
        <v>60</v>
      </c>
      <c r="D22" s="177" t="s">
        <v>213</v>
      </c>
      <c r="E22" s="176" t="s">
        <v>214</v>
      </c>
      <c r="F22" s="178" t="s">
        <v>211</v>
      </c>
      <c r="G22" s="179" t="s">
        <v>215</v>
      </c>
      <c r="H22" s="180">
        <v>11000</v>
      </c>
      <c r="I22" s="180">
        <v>11000</v>
      </c>
      <c r="J22" s="232">
        <v>9.74</v>
      </c>
      <c r="K22" s="278"/>
      <c r="L22" s="6"/>
    </row>
    <row r="23" spans="1:12" ht="13.5" thickBot="1" x14ac:dyDescent="0.25">
      <c r="A23" s="147" t="s">
        <v>14</v>
      </c>
      <c r="B23" s="181">
        <v>71631496</v>
      </c>
      <c r="C23" s="165" t="s">
        <v>60</v>
      </c>
      <c r="D23" s="150" t="s">
        <v>216</v>
      </c>
      <c r="E23" s="165" t="s">
        <v>217</v>
      </c>
      <c r="F23" s="151" t="s">
        <v>218</v>
      </c>
      <c r="G23" s="152" t="s">
        <v>219</v>
      </c>
      <c r="H23" s="153">
        <v>40000</v>
      </c>
      <c r="I23" s="154">
        <v>10300</v>
      </c>
      <c r="J23" s="229">
        <v>8.85</v>
      </c>
      <c r="K23" s="153">
        <f>I23</f>
        <v>10300</v>
      </c>
      <c r="L23" s="6"/>
    </row>
    <row r="24" spans="1:12" ht="15.75" thickBot="1" x14ac:dyDescent="0.3">
      <c r="A24" s="9"/>
      <c r="B24" s="14"/>
      <c r="C24" s="14"/>
      <c r="D24" s="14"/>
      <c r="E24" s="14"/>
      <c r="F24" s="14"/>
      <c r="G24" s="182" t="s">
        <v>220</v>
      </c>
      <c r="H24" s="183">
        <f>SUM(H8:H23)</f>
        <v>298300</v>
      </c>
      <c r="I24" s="184">
        <f>SUM(I8:I23)</f>
        <v>210500</v>
      </c>
      <c r="J24" s="233"/>
      <c r="K24" s="185">
        <f>SUM(K8:K23)</f>
        <v>210500</v>
      </c>
      <c r="L24" s="6"/>
    </row>
    <row r="25" spans="1:12" x14ac:dyDescent="0.2">
      <c r="A25" s="9"/>
      <c r="B25" s="186"/>
      <c r="C25" s="186"/>
      <c r="D25" s="186"/>
      <c r="E25" s="186"/>
      <c r="F25" s="186"/>
      <c r="G25" s="186"/>
      <c r="H25" s="186"/>
      <c r="I25" s="186"/>
      <c r="J25" s="234"/>
      <c r="K25" s="6"/>
      <c r="L25" s="6"/>
    </row>
    <row r="26" spans="1:12" x14ac:dyDescent="0.2">
      <c r="A26" s="187" t="s">
        <v>231</v>
      </c>
      <c r="B26" s="4"/>
      <c r="C26" s="4"/>
      <c r="D26" s="4"/>
      <c r="E26" s="4"/>
      <c r="F26" s="4"/>
      <c r="G26" s="4"/>
      <c r="H26" s="4"/>
      <c r="I26" s="4"/>
      <c r="J26" s="235"/>
      <c r="K26" s="17"/>
      <c r="L26" s="6"/>
    </row>
    <row r="27" spans="1:12" ht="13.5" thickBot="1" x14ac:dyDescent="0.25">
      <c r="A27" s="4"/>
      <c r="B27" s="4"/>
      <c r="C27" s="4"/>
      <c r="D27" s="4"/>
      <c r="E27" s="4"/>
      <c r="F27" s="4"/>
      <c r="G27" s="4"/>
      <c r="H27" s="4"/>
      <c r="I27" s="4"/>
      <c r="J27" s="235"/>
      <c r="K27" s="17"/>
    </row>
    <row r="28" spans="1:12" ht="13.5" thickBot="1" x14ac:dyDescent="0.25">
      <c r="A28" s="188" t="s">
        <v>15</v>
      </c>
      <c r="B28" s="166">
        <v>45599696</v>
      </c>
      <c r="C28" s="128" t="s">
        <v>61</v>
      </c>
      <c r="D28" s="127" t="s">
        <v>221</v>
      </c>
      <c r="E28" s="127" t="s">
        <v>222</v>
      </c>
      <c r="F28" s="129" t="s">
        <v>164</v>
      </c>
      <c r="G28" s="130" t="s">
        <v>223</v>
      </c>
      <c r="H28" s="13">
        <v>100000</v>
      </c>
      <c r="I28" s="13">
        <v>69500</v>
      </c>
      <c r="J28" s="236">
        <v>54.16</v>
      </c>
      <c r="K28" s="189"/>
      <c r="L28" s="6"/>
    </row>
    <row r="29" spans="1:12" ht="13.5" thickBot="1" x14ac:dyDescent="0.25">
      <c r="A29" s="190"/>
      <c r="B29" s="191"/>
      <c r="C29" s="191"/>
      <c r="D29" s="191"/>
      <c r="E29" s="191"/>
      <c r="F29" s="192"/>
      <c r="G29" s="193" t="s">
        <v>220</v>
      </c>
      <c r="H29" s="194"/>
      <c r="I29" s="195">
        <f>I28</f>
        <v>69500</v>
      </c>
      <c r="J29" s="223"/>
      <c r="K29" s="196"/>
      <c r="L29" s="197"/>
    </row>
    <row r="30" spans="1:12" ht="13.5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2" ht="13.5" thickBot="1" x14ac:dyDescent="0.25">
      <c r="A31" s="187" t="s">
        <v>224</v>
      </c>
      <c r="B31" s="4"/>
      <c r="C31" s="4"/>
      <c r="D31" s="4"/>
      <c r="E31" s="4"/>
      <c r="F31" s="4"/>
      <c r="G31" s="198" t="s">
        <v>225</v>
      </c>
      <c r="H31" s="199"/>
      <c r="I31" s="200">
        <f>K24+I29</f>
        <v>280000</v>
      </c>
      <c r="J31" s="224"/>
    </row>
    <row r="32" spans="1:12" ht="13.5" thickBo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1" ht="13.5" thickBot="1" x14ac:dyDescent="0.25">
      <c r="A33" s="188" t="s">
        <v>16</v>
      </c>
      <c r="B33" s="201" t="s">
        <v>78</v>
      </c>
      <c r="C33" s="202" t="s">
        <v>57</v>
      </c>
      <c r="D33" s="128"/>
      <c r="E33" s="202" t="s">
        <v>226</v>
      </c>
      <c r="F33" s="167" t="s">
        <v>227</v>
      </c>
      <c r="G33" s="130" t="s">
        <v>228</v>
      </c>
      <c r="H33" s="13">
        <v>14000</v>
      </c>
      <c r="I33" s="13">
        <v>0</v>
      </c>
      <c r="J33" s="33"/>
      <c r="K33" s="18"/>
    </row>
    <row r="34" spans="1:11" x14ac:dyDescent="0.2">
      <c r="A34" s="192"/>
      <c r="B34" s="203"/>
      <c r="C34" s="28"/>
      <c r="D34" s="28"/>
      <c r="E34" s="28"/>
      <c r="F34" s="204"/>
      <c r="G34" s="204"/>
      <c r="H34" s="204"/>
      <c r="I34" s="8"/>
      <c r="J34" s="8"/>
      <c r="K34" s="8"/>
    </row>
  </sheetData>
  <mergeCells count="15">
    <mergeCell ref="B21:B22"/>
    <mergeCell ref="K21:K22"/>
    <mergeCell ref="J4:J7"/>
    <mergeCell ref="G4:G7"/>
    <mergeCell ref="H4:H7"/>
    <mergeCell ref="I4:I7"/>
    <mergeCell ref="K4:K7"/>
    <mergeCell ref="B9:B10"/>
    <mergeCell ref="K9:K10"/>
    <mergeCell ref="F4:F7"/>
    <mergeCell ref="A4:A7"/>
    <mergeCell ref="B4:B7"/>
    <mergeCell ref="C4:C7"/>
    <mergeCell ref="D4:D7"/>
    <mergeCell ref="E4:E7"/>
  </mergeCells>
  <pageMargins left="0.11811023622047245" right="0.11811023622047245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SPORT</vt:lpstr>
      <vt:lpstr>Zdravé město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2019-06-04T10:34:58Z</cp:lastPrinted>
  <dcterms:created xsi:type="dcterms:W3CDTF">2015-11-11T07:46:12Z</dcterms:created>
  <dcterms:modified xsi:type="dcterms:W3CDTF">2019-06-25T05:06:14Z</dcterms:modified>
</cp:coreProperties>
</file>