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grova\Desktop\Granty 2020\Tabulky\"/>
    </mc:Choice>
  </mc:AlternateContent>
  <bookViews>
    <workbookView xWindow="-15" yWindow="-15" windowWidth="28830" windowHeight="4545"/>
  </bookViews>
  <sheets>
    <sheet name="SOUHRN" sheetId="1" r:id="rId1"/>
    <sheet name="Sportovní činnost" sheetId="2" r:id="rId2"/>
    <sheet name="Provozní náklady" sheetId="3" r:id="rId3"/>
    <sheet name="Sportovní akce" sheetId="4" r:id="rId4"/>
    <sheet name="List1" sheetId="5" r:id="rId5"/>
  </sheets>
  <definedNames>
    <definedName name="_xlnm.Print_Area" localSheetId="2">'Provozní náklady'!$A$1:$J$15</definedName>
    <definedName name="_xlnm.Print_Area" localSheetId="3">'Sportovní akce'!$A$1:$J$18</definedName>
    <definedName name="_xlnm.Print_Area" localSheetId="1">'Sportovní činnost'!$A$1:$K$17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7" i="1" l="1"/>
  <c r="J21" i="1"/>
  <c r="J16" i="1"/>
  <c r="J9" i="1"/>
  <c r="J18" i="1" l="1"/>
  <c r="J27" i="1" l="1"/>
  <c r="I10" i="4" l="1"/>
  <c r="I17" i="4"/>
  <c r="I16" i="4"/>
  <c r="I15" i="4"/>
  <c r="I14" i="4"/>
  <c r="I13" i="4"/>
  <c r="I14" i="3" l="1"/>
  <c r="I13" i="3" l="1"/>
  <c r="J14" i="1" l="1"/>
  <c r="J12" i="1"/>
  <c r="I11" i="3" l="1"/>
  <c r="H40" i="1" l="1"/>
  <c r="H30" i="1"/>
  <c r="I30" i="1"/>
  <c r="H42" i="1" l="1"/>
  <c r="I40" i="1"/>
  <c r="J18" i="4" l="1"/>
  <c r="J15" i="3" l="1"/>
  <c r="G15" i="3" l="1"/>
  <c r="G18" i="4"/>
  <c r="H18" i="4"/>
  <c r="I17" i="2" l="1"/>
  <c r="I16" i="2"/>
  <c r="H15" i="3" l="1"/>
  <c r="I9" i="4" l="1"/>
  <c r="I10" i="3" l="1"/>
  <c r="I7" i="2" l="1"/>
  <c r="I7" i="4" l="1"/>
  <c r="I12" i="4" l="1"/>
  <c r="I11" i="4"/>
  <c r="I8" i="4"/>
  <c r="I12" i="3"/>
  <c r="I9" i="3"/>
  <c r="I8" i="3"/>
  <c r="I7" i="3"/>
  <c r="J18" i="2"/>
  <c r="H18" i="2"/>
  <c r="G18" i="2"/>
  <c r="I15" i="2"/>
  <c r="I14" i="2"/>
  <c r="I13" i="2"/>
  <c r="I12" i="2"/>
  <c r="I11" i="2"/>
  <c r="I10" i="2"/>
  <c r="I9" i="2"/>
  <c r="I8" i="2"/>
  <c r="K18" i="2" l="1"/>
  <c r="J30" i="1" l="1"/>
  <c r="I42" i="1" s="1"/>
</calcChain>
</file>

<file path=xl/sharedStrings.xml><?xml version="1.0" encoding="utf-8"?>
<sst xmlns="http://schemas.openxmlformats.org/spreadsheetml/2006/main" count="398" uniqueCount="211">
  <si>
    <t>POŘADOVÉ ČÍSLO</t>
  </si>
  <si>
    <t>IČO</t>
  </si>
  <si>
    <t>ŽADATEL</t>
  </si>
  <si>
    <t>NÁZEV PROJEKTU</t>
  </si>
  <si>
    <t>2.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</si>
  <si>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</si>
  <si>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</si>
  <si>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</si>
  <si>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</si>
  <si>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</si>
  <si>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</si>
  <si>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</si>
  <si>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</si>
  <si>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</si>
  <si>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</si>
  <si>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</si>
  <si>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</si>
  <si>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</si>
  <si>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</si>
  <si>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</si>
  <si>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</si>
  <si>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</si>
  <si>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</si>
  <si>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</si>
  <si>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</si>
  <si>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</si>
  <si>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</si>
  <si>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</si>
  <si>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</si>
  <si>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Číslo smlouvy</t>
  </si>
  <si>
    <t>MUJI</t>
  </si>
  <si>
    <t>Podporovaná oblast</t>
  </si>
  <si>
    <t xml:space="preserve"> POŽADOVANÁ VÝŠE DOTACE</t>
  </si>
  <si>
    <t>1.</t>
  </si>
  <si>
    <t>6.</t>
  </si>
  <si>
    <t>4.</t>
  </si>
  <si>
    <t>3.</t>
  </si>
  <si>
    <t>CELKOVÉ NÁKLADY PROJEKTU</t>
  </si>
  <si>
    <t>VÝŠE POŽADOVANÉ DOTACE</t>
  </si>
  <si>
    <t>% Z CELKOVÝCH NÁKLADŮ NA PROJEKT</t>
  </si>
  <si>
    <t>Počet dětí</t>
  </si>
  <si>
    <t xml:space="preserve">  1.</t>
  </si>
  <si>
    <t xml:space="preserve">  3.</t>
  </si>
  <si>
    <t>SCHVÁLENÁ VÝŠE DOTACE</t>
  </si>
  <si>
    <t xml:space="preserve"> DOTACE CELKEM</t>
  </si>
  <si>
    <t>SCHVÁLENÁ VÝŠE DOTACE CELKEM</t>
  </si>
  <si>
    <t>Žadatel</t>
  </si>
  <si>
    <t>22.</t>
  </si>
  <si>
    <t>Návrh ke schválení ZM - dotace nad 50.000 Kč:</t>
  </si>
  <si>
    <t xml:space="preserve">Celkem dotace RM a ZM </t>
  </si>
  <si>
    <t>CELKEM RM</t>
  </si>
  <si>
    <t>Celkem ZM</t>
  </si>
  <si>
    <t>Sportovní činnost 2020</t>
  </si>
  <si>
    <r>
      <t xml:space="preserve">                                       Provozní náklady, údržba majetku vč. Dlouhodobých pronájmů 2020                                                 </t>
    </r>
    <r>
      <rPr>
        <sz val="11"/>
        <rFont val="Arial"/>
        <family val="2"/>
        <charset val="238"/>
      </rPr>
      <t>Příloha č. 2</t>
    </r>
  </si>
  <si>
    <r>
      <t xml:space="preserve">                                                     Sportovní akce 2020                                                       </t>
    </r>
    <r>
      <rPr>
        <sz val="11"/>
        <rFont val="Arial"/>
        <family val="2"/>
        <charset val="238"/>
      </rPr>
      <t>Příloha č. 3</t>
    </r>
    <r>
      <rPr>
        <b/>
        <sz val="18"/>
        <color indexed="10"/>
        <rFont val="Arial"/>
        <family val="2"/>
        <charset val="238"/>
      </rPr>
      <t xml:space="preserve">                                                                                                      </t>
    </r>
  </si>
  <si>
    <t xml:space="preserve">              GRANTOVÝ PROGRAM SPORT MĚSTA JILEMNICE PRO POSKYTOVÁNÍ DOTACÍ V ROCE 2020</t>
  </si>
  <si>
    <t>1939/2020</t>
  </si>
  <si>
    <t>Paul Dance z.s.</t>
  </si>
  <si>
    <t>Taneční soutěže paul Dance, z.s. v roce 2020</t>
  </si>
  <si>
    <t>70157847</t>
  </si>
  <si>
    <t>1940/2020</t>
  </si>
  <si>
    <t>Paul Dance, z.s.</t>
  </si>
  <si>
    <t>Celoroční sportovní činnost Paul Dance, z.s. v roce 2020</t>
  </si>
  <si>
    <t>1938/2020</t>
  </si>
  <si>
    <t>Pronájem pravidelnýách tréninkových prostor v roce 2020</t>
  </si>
  <si>
    <t>2097/2020</t>
  </si>
  <si>
    <t>Klub biatlonu Jilemnice</t>
  </si>
  <si>
    <t>2096/2020</t>
  </si>
  <si>
    <t>Klub biatlonu Jilemnice z.s.</t>
  </si>
  <si>
    <t>Realizace závodů "MS v orientačním biatlonu", "III. Českého poháru v letním biatlonu", "SCM OPEN 2020", "Kvalifikační oblastní závod ČP" v biatlonu a realizace veřejných závodů "Staň se mladým biatlonistou", a "Přesná muška je pořádná fuška 2020"</t>
  </si>
  <si>
    <t>2098/2020</t>
  </si>
  <si>
    <t>Klub biatlonu z.s.</t>
  </si>
  <si>
    <t>Celoroční činnost Klubu biatlonu Jilemnice - provozní náklady, údržba majetku, pronájmy výpůjčky</t>
  </si>
  <si>
    <t>2349/2020</t>
  </si>
  <si>
    <t>ČKS SKI Jilemnice</t>
  </si>
  <si>
    <t>Sportovní činnost v ČKS SKI Jilemnice</t>
  </si>
  <si>
    <t>2348/2020</t>
  </si>
  <si>
    <t>Provozní náklady, údržba majetku, pronájmy, výpůjčky</t>
  </si>
  <si>
    <t>15045447</t>
  </si>
  <si>
    <t>2347/2020</t>
  </si>
  <si>
    <t>Sportovní akce pořádané ČKS SKI Jilemnice</t>
  </si>
  <si>
    <t>2460/2020</t>
  </si>
  <si>
    <t>OK Jilemnice</t>
  </si>
  <si>
    <t>Tréninková činnost klubu OK Jilemnice se zaměřením na děti a mládež v roce 2020</t>
  </si>
  <si>
    <t>2662/2020</t>
  </si>
  <si>
    <t>ŠACHklub Jilemnice</t>
  </si>
  <si>
    <t>Regionální a mimoregionální soutěže družstev a jednotlivů</t>
  </si>
  <si>
    <t>2706/2020</t>
  </si>
  <si>
    <t>TJ Jilemnice z.s.</t>
  </si>
  <si>
    <t>Turnaje mládeže oddílů TJ Jilemnice z.s.</t>
  </si>
  <si>
    <t>2708/2020</t>
  </si>
  <si>
    <t>TJ Jilemnice</t>
  </si>
  <si>
    <t>úhrada nákladů sportovních služeb s užíváním sportovišť provozovaných Sportovním centrem Jilemnice s.r.o.</t>
  </si>
  <si>
    <t>2975/2020</t>
  </si>
  <si>
    <t>OK Jilemnice z.s.</t>
  </si>
  <si>
    <t>Závod Mistrovství ČR a Český pohár v MTBO - orentačních závodech horských kol 23. - 24.5.2020</t>
  </si>
  <si>
    <t>49295110</t>
  </si>
  <si>
    <t>2976/2020</t>
  </si>
  <si>
    <t>TJ Sokol Jilemnice</t>
  </si>
  <si>
    <t>Udržujeme naši sokolovnu - další etapa</t>
  </si>
  <si>
    <t>2977/2020</t>
  </si>
  <si>
    <t>TJ SOKOL Jilemnice</t>
  </si>
  <si>
    <t>Sportujte s námi</t>
  </si>
  <si>
    <t>2978/2020</t>
  </si>
  <si>
    <t xml:space="preserve">V Sokole sportujeme celý rok </t>
  </si>
  <si>
    <t>2924/2020</t>
  </si>
  <si>
    <t>Autoklub Krakonoš</t>
  </si>
  <si>
    <t>Údržba majetku AK Krakonoš - budova</t>
  </si>
  <si>
    <t>Pravidelná sportovní činnost dětí a mládeže do 23 let věku realizovaná ve sportovním klubu KB Jilemnice</t>
  </si>
  <si>
    <t>45598363</t>
  </si>
  <si>
    <t>485527</t>
  </si>
  <si>
    <t>I.</t>
  </si>
  <si>
    <t>2709/2020</t>
  </si>
  <si>
    <t>Tréninková a sportovní činnost TJ Jilemnice</t>
  </si>
  <si>
    <t>Tréninková a sportovní činnost TJ Jilemnice z.s. se zaměřením na děti a mládež</t>
  </si>
  <si>
    <t>II.</t>
  </si>
  <si>
    <t>Zabezpečení sportovních ploch pro sportování mládeže TJ Jilemnice z.s.</t>
  </si>
  <si>
    <t>Pronájem pravidelných tréninkových prostor v roce 2020</t>
  </si>
  <si>
    <t>III.</t>
  </si>
  <si>
    <t>3165/2020</t>
  </si>
  <si>
    <t>Memoriál Oldy Nývlta</t>
  </si>
  <si>
    <t>3164/2020</t>
  </si>
  <si>
    <t>Mladí jezdci AK Krakonoš v MMČR a ME</t>
  </si>
  <si>
    <t>3184/2020</t>
  </si>
  <si>
    <t>SK NIKÉ</t>
  </si>
  <si>
    <t>Jilemnické plavání a basketbal</t>
  </si>
  <si>
    <t>49294628</t>
  </si>
  <si>
    <t>3185/2020</t>
  </si>
  <si>
    <t>Malý Krakonoš</t>
  </si>
  <si>
    <t>Nájem sportovišť</t>
  </si>
  <si>
    <t>3245/2020</t>
  </si>
  <si>
    <t>Skateclub Krkonoše</t>
  </si>
  <si>
    <t>Skatehell Jilemnice</t>
  </si>
  <si>
    <t>3328/2020</t>
  </si>
  <si>
    <t>Klub handicapovaných EURO-CLUB</t>
  </si>
  <si>
    <t>Jilemnice 2020 - 5.MČR klubu vozíčkářů ve ST, 4. ČP vozíčkářů jednotlivců ve ST, účast na turnajích ST vozíčkářů v ČR i zahraničí</t>
  </si>
  <si>
    <t>Rozvoj mentálních schopností jednotlivých členů</t>
  </si>
  <si>
    <t>SK NIKÉ Jilemnice</t>
  </si>
  <si>
    <t>Nájemné sportovišť</t>
  </si>
  <si>
    <t>3234/2020</t>
  </si>
  <si>
    <t>Klub hand.EURO-Club HANDICAP</t>
  </si>
  <si>
    <t>Jilemnice 2020 - 5. MČR klubu vozíčkářů ve ST, 4. ČP vozíčkářů jednotlivců ve ST, účast na turnajích ST vozíčkářů v ČR i zahraničí</t>
  </si>
  <si>
    <t>2397/2020</t>
  </si>
  <si>
    <t>3365/2020</t>
  </si>
  <si>
    <t>Junák - JILM</t>
  </si>
  <si>
    <t>Srandahry 2020 - 27. ročník netradičních her a soutěží pro děti</t>
  </si>
  <si>
    <t xml:space="preserve">Srandahry 2020 - 27. ročník netradičních her a soutěží </t>
  </si>
  <si>
    <t>3361/2020</t>
  </si>
  <si>
    <t>SK SICO SC Jilemnice</t>
  </si>
  <si>
    <t>Sportovní činnost sálového fotbalu, žákovské turnaje ve futsalu - sálovém fotbalu a mezinárodní turnaj k 45. výročí založení futsalu - sálového fotbalu v Jilemnici</t>
  </si>
  <si>
    <t>3354/2020</t>
  </si>
  <si>
    <t>SH ČMS Sbor dobrovol.hasičů</t>
  </si>
  <si>
    <t>Celoroční sportovní činnost s kolektivy mládeže</t>
  </si>
  <si>
    <t>3356/2020</t>
  </si>
  <si>
    <t>SH ČMS Sbor dobrov.hasičů Jilemnice</t>
  </si>
  <si>
    <t>Hasičský víceboj</t>
  </si>
  <si>
    <t>Taneční soutěže Paul Dance, z.s. v roce 2020</t>
  </si>
  <si>
    <t>Paul Dance</t>
  </si>
  <si>
    <t>Vyřazené žádosti:</t>
  </si>
  <si>
    <t>žádost vyřazena z důvodu nesplnění podmínky 4.3. doložení požadované výše dotace fakturami za nájem, energie a údržbu strojního zařízení za rok 2019</t>
  </si>
  <si>
    <t>13/2020/GP/FIN</t>
  </si>
  <si>
    <t>12/2020/GP/FIN</t>
  </si>
  <si>
    <t>8/2020/GP/FIN</t>
  </si>
  <si>
    <t>6/2020/GP/FIN</t>
  </si>
  <si>
    <t>18/2020/GP/FIN</t>
  </si>
  <si>
    <t>9/2020/GP/FIN</t>
  </si>
  <si>
    <t>7/2020/GP/FIN</t>
  </si>
  <si>
    <t>22/2020/GP/FIN</t>
  </si>
  <si>
    <t>21/2020/GP/FIN</t>
  </si>
  <si>
    <t>20/2020/GP/FIN</t>
  </si>
  <si>
    <t>19/2020/GP/FIN</t>
  </si>
  <si>
    <t>3/2020/GP/FIN</t>
  </si>
  <si>
    <t>2/2020/GP/FIN</t>
  </si>
  <si>
    <t>1/2020/GP/FIN</t>
  </si>
  <si>
    <t>11/2020/GP/FIN</t>
  </si>
  <si>
    <t>10/2020/GP/FIN</t>
  </si>
  <si>
    <t>17/2020/GP/FIN</t>
  </si>
  <si>
    <t>4/2020/GP/FIN</t>
  </si>
  <si>
    <t>5/2020/GP/FIN</t>
  </si>
  <si>
    <t>16/2020/GP/FIN</t>
  </si>
  <si>
    <t>14/2020/GP/FIN</t>
  </si>
  <si>
    <t>15/2020/GP/FIN</t>
  </si>
  <si>
    <t>39/2020/GP/FIN</t>
  </si>
  <si>
    <t>40/2020/GP/FIN</t>
  </si>
  <si>
    <t>41/2020/GP/FIN</t>
  </si>
  <si>
    <t>42/2020/GP/GIN</t>
  </si>
  <si>
    <t>43/2020/GP/FIN</t>
  </si>
  <si>
    <t>44/2020/GP/FIN</t>
  </si>
  <si>
    <t xml:space="preserve"> Schválené RM usnesením č. 46/20 ze dne 27.5.2020.          Schválené ZM usnesením č. xx/20 ze dne 24.6.2020</t>
  </si>
  <si>
    <t>42/2020/GP/FIN</t>
  </si>
  <si>
    <t>SML020000070</t>
  </si>
  <si>
    <t>SML020000074</t>
  </si>
  <si>
    <t>SML020000075</t>
  </si>
  <si>
    <t>SML020000076</t>
  </si>
  <si>
    <t>SML020000077</t>
  </si>
  <si>
    <t>SML020000081</t>
  </si>
  <si>
    <t>SML020000082</t>
  </si>
  <si>
    <t>SML020000087</t>
  </si>
  <si>
    <t>SML020000090</t>
  </si>
  <si>
    <t>SML020000091</t>
  </si>
  <si>
    <t>SML020000095</t>
  </si>
  <si>
    <t>SML020000094</t>
  </si>
  <si>
    <t>SML020000096</t>
  </si>
  <si>
    <t>SML020000097</t>
  </si>
  <si>
    <t>SML020000098</t>
  </si>
  <si>
    <t>SML020000099</t>
  </si>
  <si>
    <t>SML020000100</t>
  </si>
  <si>
    <t>SML020000101</t>
  </si>
  <si>
    <t>SML020000104</t>
  </si>
  <si>
    <t>SML020000105</t>
  </si>
  <si>
    <t>SML020000106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</si>
</sst>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\ _K_č_-;\-* #,##0\ _K_č_-;_-* &quot;-&quot;\ _K_č_-;_-@_-"/>
    <numFmt numFmtId="164" formatCode="#,##0\ _K_č"/>
  </numFmts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color indexed="10"/>
      <name val="Arial"/>
      <family val="2"/>
      <charset val="238"/>
    </font>
    <font>
      <sz val="18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8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8" fillId="0" borderId="0" xfId="0" applyFont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7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0" fillId="0" borderId="0" xfId="0" applyBorder="1"/>
    <xf numFmtId="0" fontId="7" fillId="0" borderId="13" xfId="0" applyFont="1" applyBorder="1" applyAlignment="1">
      <alignment horizontal="center" vertical="center"/>
    </xf>
    <xf numFmtId="0" fontId="14" fillId="2" borderId="13" xfId="0" applyFont="1" applyFill="1" applyBorder="1" applyAlignment="1">
      <alignment horizontal="center" wrapText="1"/>
    </xf>
    <xf numFmtId="0" fontId="14" fillId="2" borderId="13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/>
    </xf>
    <xf numFmtId="0" fontId="15" fillId="0" borderId="1" xfId="0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0" fontId="15" fillId="0" borderId="4" xfId="0" applyFont="1" applyBorder="1" applyAlignment="1">
      <alignment wrapText="1"/>
    </xf>
    <xf numFmtId="41" fontId="15" fillId="0" borderId="4" xfId="0" applyNumberFormat="1" applyFont="1" applyBorder="1" applyAlignment="1"/>
    <xf numFmtId="10" fontId="15" fillId="0" borderId="10" xfId="0" applyNumberFormat="1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5" fillId="0" borderId="10" xfId="0" applyFont="1" applyFill="1" applyBorder="1" applyAlignment="1">
      <alignment wrapText="1"/>
    </xf>
    <xf numFmtId="41" fontId="15" fillId="0" borderId="10" xfId="0" applyNumberFormat="1" applyFont="1" applyBorder="1" applyAlignment="1"/>
    <xf numFmtId="0" fontId="16" fillId="2" borderId="4" xfId="0" applyNumberFormat="1" applyFont="1" applyFill="1" applyBorder="1" applyAlignment="1">
      <alignment horizontal="center"/>
    </xf>
    <xf numFmtId="0" fontId="15" fillId="0" borderId="17" xfId="0" applyFont="1" applyBorder="1" applyAlignment="1">
      <alignment horizontal="right"/>
    </xf>
    <xf numFmtId="0" fontId="15" fillId="0" borderId="17" xfId="0" applyFont="1" applyBorder="1" applyAlignment="1">
      <alignment wrapText="1"/>
    </xf>
    <xf numFmtId="41" fontId="15" fillId="0" borderId="17" xfId="0" applyNumberFormat="1" applyFont="1" applyBorder="1" applyAlignment="1"/>
    <xf numFmtId="0" fontId="16" fillId="2" borderId="17" xfId="0" applyNumberFormat="1" applyFont="1" applyFill="1" applyBorder="1" applyAlignment="1">
      <alignment horizontal="center"/>
    </xf>
    <xf numFmtId="41" fontId="15" fillId="0" borderId="17" xfId="0" applyNumberFormat="1" applyFont="1" applyFill="1" applyBorder="1" applyAlignment="1">
      <alignment horizontal="right"/>
    </xf>
    <xf numFmtId="0" fontId="15" fillId="0" borderId="0" xfId="0" applyFont="1"/>
    <xf numFmtId="0" fontId="15" fillId="0" borderId="0" xfId="0" applyFont="1" applyFill="1"/>
    <xf numFmtId="41" fontId="14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vertical="center"/>
    </xf>
    <xf numFmtId="37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 applyAlignment="1"/>
    <xf numFmtId="0" fontId="17" fillId="0" borderId="0" xfId="0" applyFont="1"/>
    <xf numFmtId="0" fontId="18" fillId="0" borderId="0" xfId="0" applyFont="1"/>
    <xf numFmtId="10" fontId="0" fillId="0" borderId="10" xfId="0" applyNumberFormat="1" applyBorder="1" applyAlignment="1">
      <alignment horizontal="right"/>
    </xf>
    <xf numFmtId="0" fontId="0" fillId="0" borderId="4" xfId="0" applyBorder="1"/>
    <xf numFmtId="0" fontId="0" fillId="0" borderId="4" xfId="0" applyFont="1" applyBorder="1"/>
    <xf numFmtId="0" fontId="0" fillId="0" borderId="4" xfId="0" applyFill="1" applyBorder="1"/>
    <xf numFmtId="0" fontId="0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wrapText="1"/>
    </xf>
    <xf numFmtId="164" fontId="0" fillId="0" borderId="7" xfId="0" applyNumberFormat="1" applyFill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Fill="1" applyBorder="1"/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4" xfId="0" applyNumberFormat="1" applyFill="1" applyBorder="1" applyAlignment="1">
      <alignment horizontal="right"/>
    </xf>
    <xf numFmtId="0" fontId="0" fillId="0" borderId="10" xfId="0" applyFont="1" applyFill="1" applyBorder="1" applyAlignment="1">
      <alignment horizontal="center"/>
    </xf>
    <xf numFmtId="0" fontId="0" fillId="0" borderId="4" xfId="0" applyFont="1" applyFill="1" applyBorder="1" applyAlignment="1">
      <alignment wrapText="1"/>
    </xf>
    <xf numFmtId="164" fontId="1" fillId="0" borderId="4" xfId="0" applyNumberFormat="1" applyFont="1" applyFill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17" xfId="0" applyFont="1" applyFill="1" applyBorder="1" applyAlignment="1">
      <alignment wrapText="1"/>
    </xf>
    <xf numFmtId="0" fontId="19" fillId="0" borderId="0" xfId="0" applyFont="1"/>
    <xf numFmtId="0" fontId="0" fillId="0" borderId="17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9" fontId="0" fillId="0" borderId="0" xfId="0" applyNumberFormat="1"/>
    <xf numFmtId="0" fontId="1" fillId="0" borderId="0" xfId="0" applyFont="1" applyBorder="1" applyAlignment="1">
      <alignment horizontal="center"/>
    </xf>
    <xf numFmtId="0" fontId="18" fillId="0" borderId="0" xfId="0" applyFont="1" applyBorder="1"/>
    <xf numFmtId="0" fontId="1" fillId="0" borderId="4" xfId="0" applyFont="1" applyBorder="1" applyAlignment="1">
      <alignment horizontal="center"/>
    </xf>
    <xf numFmtId="0" fontId="15" fillId="0" borderId="4" xfId="0" applyFont="1" applyFill="1" applyBorder="1"/>
    <xf numFmtId="41" fontId="15" fillId="0" borderId="10" xfId="0" applyNumberFormat="1" applyFont="1" applyFill="1" applyBorder="1" applyAlignment="1">
      <alignment horizontal="right"/>
    </xf>
    <xf numFmtId="41" fontId="15" fillId="0" borderId="4" xfId="0" applyNumberFormat="1" applyFont="1" applyFill="1" applyBorder="1" applyAlignment="1">
      <alignment horizontal="right"/>
    </xf>
    <xf numFmtId="0" fontId="15" fillId="0" borderId="17" xfId="0" applyFont="1" applyFill="1" applyBorder="1"/>
    <xf numFmtId="0" fontId="15" fillId="0" borderId="4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49" fontId="0" fillId="0" borderId="12" xfId="0" applyNumberFormat="1" applyFont="1" applyBorder="1" applyAlignment="1">
      <alignment horizontal="center"/>
    </xf>
    <xf numFmtId="0" fontId="13" fillId="0" borderId="0" xfId="0" applyFont="1" applyFill="1"/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23" xfId="0" applyFont="1" applyFill="1" applyBorder="1"/>
    <xf numFmtId="49" fontId="0" fillId="0" borderId="16" xfId="0" applyNumberFormat="1" applyFon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0" xfId="0" applyNumberFormat="1" applyBorder="1" applyAlignment="1">
      <alignment horizontal="right"/>
    </xf>
    <xf numFmtId="3" fontId="0" fillId="0" borderId="0" xfId="0" applyNumberFormat="1"/>
    <xf numFmtId="0" fontId="0" fillId="0" borderId="17" xfId="0" applyBorder="1"/>
    <xf numFmtId="41" fontId="0" fillId="0" borderId="17" xfId="0" applyNumberFormat="1" applyFont="1" applyFill="1" applyBorder="1" applyAlignment="1">
      <alignment horizontal="right"/>
    </xf>
    <xf numFmtId="41" fontId="0" fillId="0" borderId="24" xfId="0" applyNumberFormat="1" applyFont="1" applyFill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10" fontId="0" fillId="0" borderId="1" xfId="0" applyNumberFormat="1" applyBorder="1" applyAlignment="1">
      <alignment horizontal="right"/>
    </xf>
    <xf numFmtId="164" fontId="1" fillId="0" borderId="25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0" fontId="0" fillId="0" borderId="3" xfId="0" applyFont="1" applyBorder="1" applyAlignment="1">
      <alignment horizontal="left" vertical="center"/>
    </xf>
    <xf numFmtId="9" fontId="0" fillId="0" borderId="0" xfId="0" applyNumberFormat="1" applyBorder="1" applyAlignment="1">
      <alignment horizontal="right"/>
    </xf>
    <xf numFmtId="10" fontId="15" fillId="0" borderId="6" xfId="0" applyNumberFormat="1" applyFont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4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41" fontId="14" fillId="0" borderId="9" xfId="0" applyNumberFormat="1" applyFont="1" applyBorder="1" applyAlignment="1"/>
    <xf numFmtId="41" fontId="14" fillId="0" borderId="9" xfId="0" applyNumberFormat="1" applyFont="1" applyBorder="1" applyAlignment="1">
      <alignment horizontal="right"/>
    </xf>
    <xf numFmtId="0" fontId="15" fillId="0" borderId="9" xfId="0" applyFont="1" applyFill="1" applyBorder="1" applyAlignment="1">
      <alignment horizontal="center"/>
    </xf>
    <xf numFmtId="0" fontId="0" fillId="0" borderId="3" xfId="0" applyFont="1" applyBorder="1" applyAlignment="1">
      <alignment horizontal="left"/>
    </xf>
    <xf numFmtId="10" fontId="15" fillId="0" borderId="1" xfId="0" applyNumberFormat="1" applyFont="1" applyBorder="1" applyAlignment="1">
      <alignment horizontal="right"/>
    </xf>
    <xf numFmtId="0" fontId="16" fillId="2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5" fillId="0" borderId="7" xfId="0" applyFont="1" applyBorder="1" applyAlignment="1">
      <alignment horizontal="right"/>
    </xf>
    <xf numFmtId="0" fontId="15" fillId="0" borderId="7" xfId="0" applyFont="1" applyBorder="1" applyAlignment="1">
      <alignment horizontal="center"/>
    </xf>
    <xf numFmtId="0" fontId="15" fillId="0" borderId="7" xfId="0" applyFont="1" applyFill="1" applyBorder="1"/>
    <xf numFmtId="0" fontId="15" fillId="0" borderId="7" xfId="0" applyFont="1" applyBorder="1" applyAlignment="1">
      <alignment wrapText="1"/>
    </xf>
    <xf numFmtId="41" fontId="15" fillId="0" borderId="7" xfId="0" applyNumberFormat="1" applyFont="1" applyBorder="1" applyAlignment="1"/>
    <xf numFmtId="41" fontId="15" fillId="0" borderId="7" xfId="0" applyNumberFormat="1" applyFont="1" applyFill="1" applyBorder="1" applyAlignment="1">
      <alignment horizontal="right"/>
    </xf>
    <xf numFmtId="10" fontId="15" fillId="0" borderId="9" xfId="0" applyNumberFormat="1" applyFont="1" applyBorder="1" applyAlignment="1">
      <alignment horizontal="right"/>
    </xf>
    <xf numFmtId="0" fontId="16" fillId="2" borderId="7" xfId="0" applyNumberFormat="1" applyFont="1" applyFill="1" applyBorder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6" fillId="0" borderId="0" xfId="0" applyNumberFormat="1" applyFont="1" applyBorder="1" applyAlignment="1">
      <alignment horizontal="right"/>
    </xf>
    <xf numFmtId="0" fontId="20" fillId="0" borderId="11" xfId="0" applyFont="1" applyFill="1" applyBorder="1" applyAlignment="1"/>
    <xf numFmtId="3" fontId="20" fillId="0" borderId="19" xfId="0" applyNumberFormat="1" applyFont="1" applyFill="1" applyBorder="1" applyAlignment="1">
      <alignment horizontal="right"/>
    </xf>
    <xf numFmtId="3" fontId="20" fillId="0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3" fontId="0" fillId="0" borderId="0" xfId="0" applyNumberFormat="1" applyBorder="1"/>
    <xf numFmtId="0" fontId="7" fillId="0" borderId="0" xfId="0" applyFont="1"/>
    <xf numFmtId="0" fontId="21" fillId="0" borderId="0" xfId="0" applyFont="1"/>
    <xf numFmtId="0" fontId="1" fillId="0" borderId="0" xfId="0" applyFont="1" applyAlignment="1">
      <alignment horizontal="right"/>
    </xf>
    <xf numFmtId="0" fontId="20" fillId="0" borderId="11" xfId="0" applyFont="1" applyFill="1" applyBorder="1" applyAlignment="1">
      <alignment wrapText="1"/>
    </xf>
    <xf numFmtId="3" fontId="21" fillId="0" borderId="11" xfId="0" applyNumberFormat="1" applyFont="1" applyBorder="1"/>
    <xf numFmtId="164" fontId="0" fillId="0" borderId="0" xfId="0" applyNumberFormat="1"/>
    <xf numFmtId="3" fontId="1" fillId="0" borderId="0" xfId="0" applyNumberFormat="1" applyFont="1" applyFill="1" applyBorder="1" applyAlignment="1">
      <alignment horizontal="right"/>
    </xf>
    <xf numFmtId="3" fontId="0" fillId="0" borderId="1" xfId="0" applyNumberFormat="1" applyBorder="1"/>
    <xf numFmtId="3" fontId="0" fillId="0" borderId="4" xfId="0" applyNumberFormat="1" applyBorder="1"/>
    <xf numFmtId="164" fontId="0" fillId="0" borderId="0" xfId="0" applyNumberFormat="1" applyFill="1" applyBorder="1" applyAlignment="1">
      <alignment horizontal="right"/>
    </xf>
    <xf numFmtId="164" fontId="7" fillId="0" borderId="9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0" xfId="0" applyNumberFormat="1" applyFill="1" applyBorder="1"/>
    <xf numFmtId="164" fontId="7" fillId="0" borderId="0" xfId="0" applyNumberFormat="1" applyFont="1" applyBorder="1"/>
    <xf numFmtId="0" fontId="1" fillId="0" borderId="26" xfId="0" applyFont="1" applyBorder="1"/>
    <xf numFmtId="0" fontId="1" fillId="0" borderId="26" xfId="0" applyFont="1" applyFill="1" applyBorder="1" applyAlignment="1">
      <alignment horizontal="center"/>
    </xf>
    <xf numFmtId="0" fontId="1" fillId="0" borderId="26" xfId="0" applyFont="1" applyFill="1" applyBorder="1"/>
    <xf numFmtId="3" fontId="1" fillId="0" borderId="26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wrapText="1"/>
    </xf>
    <xf numFmtId="49" fontId="1" fillId="0" borderId="26" xfId="0" applyNumberFormat="1" applyFont="1" applyFill="1" applyBorder="1" applyAlignment="1">
      <alignment horizontal="center"/>
    </xf>
    <xf numFmtId="0" fontId="0" fillId="0" borderId="26" xfId="0" applyBorder="1"/>
    <xf numFmtId="3" fontId="7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0" fontId="1" fillId="0" borderId="27" xfId="0" applyFont="1" applyFill="1" applyBorder="1" applyAlignment="1">
      <alignment horizontal="right"/>
    </xf>
    <xf numFmtId="0" fontId="1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/>
    </xf>
    <xf numFmtId="0" fontId="1" fillId="0" borderId="28" xfId="0" applyFont="1" applyFill="1" applyBorder="1"/>
    <xf numFmtId="3" fontId="1" fillId="0" borderId="28" xfId="0" applyNumberFormat="1" applyFont="1" applyFill="1" applyBorder="1" applyAlignment="1">
      <alignment horizontal="right"/>
    </xf>
    <xf numFmtId="0" fontId="1" fillId="0" borderId="29" xfId="0" applyFont="1" applyFill="1" applyBorder="1" applyAlignment="1">
      <alignment horizontal="right"/>
    </xf>
    <xf numFmtId="0" fontId="1" fillId="0" borderId="30" xfId="0" applyFont="1" applyFill="1" applyBorder="1" applyAlignment="1">
      <alignment horizontal="center"/>
    </xf>
    <xf numFmtId="0" fontId="1" fillId="0" borderId="30" xfId="0" applyFont="1" applyFill="1" applyBorder="1"/>
    <xf numFmtId="0" fontId="1" fillId="0" borderId="31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164" fontId="0" fillId="0" borderId="6" xfId="0" applyNumberFormat="1" applyFill="1" applyBorder="1" applyAlignment="1">
      <alignment horizontal="right"/>
    </xf>
    <xf numFmtId="0" fontId="1" fillId="0" borderId="28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3" fontId="0" fillId="0" borderId="26" xfId="0" applyNumberFormat="1" applyBorder="1" applyAlignment="1">
      <alignment horizont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wrapText="1"/>
    </xf>
    <xf numFmtId="3" fontId="0" fillId="0" borderId="28" xfId="0" applyNumberFormat="1" applyBorder="1" applyAlignment="1">
      <alignment horizontal="center"/>
    </xf>
    <xf numFmtId="0" fontId="0" fillId="0" borderId="38" xfId="0" applyFill="1" applyBorder="1"/>
    <xf numFmtId="3" fontId="20" fillId="0" borderId="11" xfId="0" applyNumberFormat="1" applyFont="1" applyFill="1" applyBorder="1"/>
    <xf numFmtId="0" fontId="1" fillId="3" borderId="30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right"/>
    </xf>
    <xf numFmtId="3" fontId="0" fillId="0" borderId="28" xfId="0" applyNumberFormat="1" applyFill="1" applyBorder="1" applyAlignment="1">
      <alignment horizontal="center"/>
    </xf>
    <xf numFmtId="3" fontId="0" fillId="0" borderId="26" xfId="0" applyNumberFormat="1" applyFill="1" applyBorder="1" applyAlignment="1">
      <alignment horizontal="center"/>
    </xf>
    <xf numFmtId="0" fontId="1" fillId="3" borderId="30" xfId="0" applyFont="1" applyFill="1" applyBorder="1" applyAlignment="1"/>
    <xf numFmtId="3" fontId="1" fillId="3" borderId="30" xfId="0" applyNumberFormat="1" applyFont="1" applyFill="1" applyBorder="1" applyAlignment="1">
      <alignment horizontal="center"/>
    </xf>
    <xf numFmtId="3" fontId="0" fillId="3" borderId="30" xfId="0" applyNumberFormat="1" applyFill="1" applyBorder="1"/>
    <xf numFmtId="0" fontId="0" fillId="0" borderId="16" xfId="0" applyNumberFormat="1" applyFont="1" applyBorder="1" applyAlignment="1">
      <alignment horizontal="center"/>
    </xf>
    <xf numFmtId="0" fontId="0" fillId="0" borderId="16" xfId="0" applyNumberFormat="1" applyFont="1" applyFill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49" fontId="4" fillId="0" borderId="32" xfId="0" applyNumberFormat="1" applyFont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0" fillId="0" borderId="1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10" fontId="0" fillId="0" borderId="23" xfId="0" applyNumberFormat="1" applyFill="1" applyBorder="1" applyAlignment="1">
      <alignment horizontal="right"/>
    </xf>
    <xf numFmtId="10" fontId="0" fillId="0" borderId="21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37" fontId="1" fillId="0" borderId="4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0" fontId="0" fillId="0" borderId="3" xfId="0" applyBorder="1"/>
    <xf numFmtId="0" fontId="0" fillId="0" borderId="4" xfId="0" applyFont="1" applyFill="1" applyBorder="1" applyAlignment="1"/>
    <xf numFmtId="0" fontId="0" fillId="0" borderId="6" xfId="0" applyFont="1" applyFill="1" applyBorder="1"/>
    <xf numFmtId="0" fontId="1" fillId="0" borderId="7" xfId="0" applyFont="1" applyFill="1" applyBorder="1"/>
    <xf numFmtId="0" fontId="4" fillId="0" borderId="10" xfId="0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4" xfId="0" applyFont="1" applyBorder="1"/>
    <xf numFmtId="0" fontId="4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7" xfId="0" applyFont="1" applyFill="1" applyBorder="1" applyAlignment="1">
      <alignment wrapText="1"/>
    </xf>
    <xf numFmtId="3" fontId="0" fillId="0" borderId="7" xfId="0" applyNumberFormat="1" applyBorder="1"/>
    <xf numFmtId="0" fontId="0" fillId="0" borderId="1" xfId="0" applyBorder="1"/>
    <xf numFmtId="0" fontId="1" fillId="0" borderId="10" xfId="0" applyFont="1" applyFill="1" applyBorder="1" applyAlignment="1">
      <alignment horizontal="center"/>
    </xf>
    <xf numFmtId="49" fontId="0" fillId="0" borderId="4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3" fontId="0" fillId="0" borderId="6" xfId="0" applyNumberFormat="1" applyFill="1" applyBorder="1"/>
    <xf numFmtId="0" fontId="1" fillId="0" borderId="35" xfId="0" applyFont="1" applyFill="1" applyBorder="1" applyAlignment="1">
      <alignment wrapText="1"/>
    </xf>
    <xf numFmtId="3" fontId="1" fillId="0" borderId="26" xfId="0" applyNumberFormat="1" applyFont="1" applyFill="1" applyBorder="1" applyAlignment="1">
      <alignment horizontal="center"/>
    </xf>
    <xf numFmtId="0" fontId="1" fillId="0" borderId="36" xfId="0" applyFont="1" applyFill="1" applyBorder="1" applyAlignment="1">
      <alignment wrapText="1"/>
    </xf>
    <xf numFmtId="0" fontId="4" fillId="0" borderId="0" xfId="0" applyFont="1" applyBorder="1"/>
    <xf numFmtId="0" fontId="1" fillId="0" borderId="28" xfId="0" applyFont="1" applyFill="1" applyBorder="1" applyAlignment="1"/>
    <xf numFmtId="3" fontId="1" fillId="0" borderId="39" xfId="0" applyNumberFormat="1" applyFont="1" applyFill="1" applyBorder="1" applyAlignment="1">
      <alignment horizontal="right"/>
    </xf>
    <xf numFmtId="3" fontId="1" fillId="0" borderId="40" xfId="0" applyNumberFormat="1" applyFont="1" applyFill="1" applyBorder="1" applyAlignment="1">
      <alignment horizontal="right"/>
    </xf>
    <xf numFmtId="3" fontId="1" fillId="0" borderId="35" xfId="0" applyNumberFormat="1" applyFont="1" applyFill="1" applyBorder="1" applyAlignment="1">
      <alignment horizontal="center"/>
    </xf>
    <xf numFmtId="3" fontId="7" fillId="0" borderId="11" xfId="0" applyNumberFormat="1" applyFont="1" applyFill="1" applyBorder="1" applyAlignment="1">
      <alignment horizontal="center"/>
    </xf>
    <xf numFmtId="3" fontId="1" fillId="0" borderId="37" xfId="0" applyNumberFormat="1" applyFont="1" applyFill="1" applyBorder="1" applyAlignment="1">
      <alignment horizontal="right"/>
    </xf>
    <xf numFmtId="3" fontId="21" fillId="0" borderId="0" xfId="0" applyNumberFormat="1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26" xfId="0" applyFont="1" applyBorder="1" applyAlignment="1">
      <alignment horizontal="right"/>
    </xf>
    <xf numFmtId="0" fontId="1" fillId="3" borderId="26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/>
    </xf>
    <xf numFmtId="0" fontId="1" fillId="3" borderId="26" xfId="0" applyFont="1" applyFill="1" applyBorder="1" applyAlignment="1">
      <alignment wrapText="1"/>
    </xf>
    <xf numFmtId="3" fontId="15" fillId="3" borderId="26" xfId="0" applyNumberFormat="1" applyFont="1" applyFill="1" applyBorder="1" applyAlignment="1">
      <alignment horizontal="center"/>
    </xf>
    <xf numFmtId="3" fontId="1" fillId="3" borderId="26" xfId="0" applyNumberFormat="1" applyFont="1" applyFill="1" applyBorder="1" applyAlignment="1">
      <alignment horizontal="right"/>
    </xf>
    <xf numFmtId="3" fontId="0" fillId="3" borderId="26" xfId="0" applyNumberFormat="1" applyFill="1" applyBorder="1" applyAlignment="1">
      <alignment horizontal="center"/>
    </xf>
    <xf numFmtId="0" fontId="1" fillId="0" borderId="26" xfId="0" applyFont="1" applyFill="1" applyBorder="1" applyAlignment="1">
      <alignment horizontal="left" vertical="center" wrapText="1"/>
    </xf>
    <xf numFmtId="3" fontId="15" fillId="0" borderId="26" xfId="0" applyNumberFormat="1" applyFont="1" applyFill="1" applyBorder="1" applyAlignment="1">
      <alignment horizontal="center"/>
    </xf>
    <xf numFmtId="49" fontId="1" fillId="3" borderId="26" xfId="0" applyNumberFormat="1" applyFont="1" applyFill="1" applyBorder="1" applyAlignment="1">
      <alignment horizontal="center" vertical="center"/>
    </xf>
    <xf numFmtId="0" fontId="1" fillId="3" borderId="26" xfId="0" applyFont="1" applyFill="1" applyBorder="1"/>
    <xf numFmtId="49" fontId="1" fillId="3" borderId="26" xfId="0" applyNumberFormat="1" applyFont="1" applyFill="1" applyBorder="1" applyAlignment="1">
      <alignment horizontal="center"/>
    </xf>
    <xf numFmtId="3" fontId="0" fillId="3" borderId="26" xfId="0" applyNumberFormat="1" applyFont="1" applyFill="1" applyBorder="1" applyAlignment="1">
      <alignment horizontal="center"/>
    </xf>
    <xf numFmtId="0" fontId="1" fillId="0" borderId="26" xfId="0" applyFont="1" applyFill="1" applyBorder="1" applyAlignment="1">
      <alignment horizontal="left" wrapText="1"/>
    </xf>
    <xf numFmtId="0" fontId="15" fillId="0" borderId="26" xfId="0" applyFont="1" applyBorder="1" applyAlignment="1">
      <alignment horizontal="center"/>
    </xf>
    <xf numFmtId="0" fontId="1" fillId="0" borderId="26" xfId="0" applyFont="1" applyBorder="1" applyAlignment="1">
      <alignment wrapText="1"/>
    </xf>
    <xf numFmtId="41" fontId="1" fillId="0" borderId="26" xfId="0" applyNumberFormat="1" applyFont="1" applyFill="1" applyBorder="1" applyAlignment="1">
      <alignment horizontal="right"/>
    </xf>
    <xf numFmtId="3" fontId="1" fillId="3" borderId="26" xfId="0" applyNumberFormat="1" applyFont="1" applyFill="1" applyBorder="1" applyAlignment="1">
      <alignment horizontal="center"/>
    </xf>
    <xf numFmtId="3" fontId="1" fillId="3" borderId="40" xfId="0" applyNumberFormat="1" applyFont="1" applyFill="1" applyBorder="1" applyAlignment="1">
      <alignment horizontal="right"/>
    </xf>
    <xf numFmtId="0" fontId="1" fillId="0" borderId="42" xfId="0" applyFont="1" applyFill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1" fillId="3" borderId="26" xfId="0" applyFont="1" applyFill="1" applyBorder="1" applyAlignment="1">
      <alignment horizontal="center" vertical="center"/>
    </xf>
    <xf numFmtId="3" fontId="1" fillId="3" borderId="40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textRotation="88" wrapText="1"/>
    </xf>
    <xf numFmtId="0" fontId="5" fillId="0" borderId="4" xfId="0" applyFont="1" applyBorder="1" applyAlignment="1">
      <alignment horizontal="center" vertical="center" textRotation="88" wrapText="1"/>
    </xf>
    <xf numFmtId="0" fontId="5" fillId="0" borderId="17" xfId="0" applyFont="1" applyBorder="1" applyAlignment="1">
      <alignment horizontal="center" vertical="center" textRotation="88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3" fontId="1" fillId="0" borderId="40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0" fontId="1" fillId="0" borderId="26" xfId="0" applyFont="1" applyFill="1" applyBorder="1" applyAlignment="1">
      <alignment horizontal="center" vertical="center"/>
    </xf>
    <xf numFmtId="3" fontId="1" fillId="0" borderId="39" xfId="0" applyNumberFormat="1" applyFont="1" applyFill="1" applyBorder="1" applyAlignment="1">
      <alignment horizontal="right"/>
    </xf>
    <xf numFmtId="3" fontId="1" fillId="3" borderId="41" xfId="0" applyNumberFormat="1" applyFont="1" applyFill="1" applyBorder="1" applyAlignment="1">
      <alignment horizontal="right"/>
    </xf>
    <xf numFmtId="0" fontId="1" fillId="3" borderId="30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49" fontId="1" fillId="3" borderId="26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20" xfId="0" applyFont="1" applyBorder="1" applyAlignment="1"/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topLeftCell="A28" zoomScale="124" zoomScaleNormal="124" workbookViewId="0">
      <selection activeCell="N13" sqref="N13"/>
    </sheetView>
  </sheetViews>
  <sheetFormatPr defaultRowHeight="12.75" x14ac:dyDescent="0.2"/>
  <cols>
    <col min="1" max="1" width="4.28515625" customWidth="1"/>
    <col min="2" max="2" width="11.42578125" bestFit="1" customWidth="1"/>
    <col min="3" max="3" width="5.28515625" customWidth="1"/>
    <col min="4" max="4" width="15.140625" customWidth="1"/>
    <col min="5" max="5" width="10" bestFit="1" customWidth="1"/>
    <col min="6" max="6" width="31.5703125" customWidth="1"/>
    <col min="7" max="7" width="52.85546875" customWidth="1"/>
    <col min="8" max="8" width="13.140625" customWidth="1"/>
    <col min="9" max="9" width="11.42578125" customWidth="1"/>
    <col min="10" max="10" width="10.28515625" customWidth="1"/>
    <col min="11" max="11" width="19.85546875" customWidth="1"/>
  </cols>
  <sheetData>
    <row r="1" spans="1:12" ht="20.25" x14ac:dyDescent="0.3">
      <c r="A1" s="7" t="s">
        <v>55</v>
      </c>
      <c r="B1" s="1"/>
      <c r="C1" s="1"/>
      <c r="D1" s="5"/>
      <c r="E1" s="1"/>
      <c r="F1" s="2"/>
      <c r="G1" s="3"/>
      <c r="H1" s="4"/>
      <c r="I1" s="4"/>
    </row>
    <row r="2" spans="1:12" ht="18.75" customHeight="1" thickBot="1" x14ac:dyDescent="0.25">
      <c r="A2" s="4"/>
      <c r="B2" s="4"/>
      <c r="C2" s="4"/>
      <c r="D2" s="4"/>
      <c r="E2" s="4"/>
      <c r="F2" s="4" t="s">
        <v>188</v>
      </c>
      <c r="G2" s="4"/>
      <c r="H2" s="4"/>
      <c r="I2" s="4"/>
    </row>
    <row r="3" spans="1:12" x14ac:dyDescent="0.2">
      <c r="A3" s="276" t="s">
        <v>0</v>
      </c>
      <c r="B3" s="279" t="s">
        <v>1</v>
      </c>
      <c r="C3" s="283" t="s">
        <v>31</v>
      </c>
      <c r="D3" s="291" t="s">
        <v>29</v>
      </c>
      <c r="E3" s="279" t="s">
        <v>30</v>
      </c>
      <c r="F3" s="279" t="s">
        <v>46</v>
      </c>
      <c r="G3" s="281" t="s">
        <v>3</v>
      </c>
      <c r="H3" s="293" t="s">
        <v>32</v>
      </c>
      <c r="I3" s="289" t="s">
        <v>43</v>
      </c>
      <c r="J3" s="286" t="s">
        <v>44</v>
      </c>
    </row>
    <row r="4" spans="1:12" x14ac:dyDescent="0.2">
      <c r="A4" s="277"/>
      <c r="B4" s="280"/>
      <c r="C4" s="284"/>
      <c r="D4" s="292"/>
      <c r="E4" s="280"/>
      <c r="F4" s="280"/>
      <c r="G4" s="282"/>
      <c r="H4" s="294"/>
      <c r="I4" s="290"/>
      <c r="J4" s="287"/>
    </row>
    <row r="5" spans="1:12" x14ac:dyDescent="0.2">
      <c r="A5" s="277"/>
      <c r="B5" s="280"/>
      <c r="C5" s="284"/>
      <c r="D5" s="292"/>
      <c r="E5" s="280"/>
      <c r="F5" s="280"/>
      <c r="G5" s="282"/>
      <c r="H5" s="294"/>
      <c r="I5" s="290"/>
      <c r="J5" s="287"/>
    </row>
    <row r="6" spans="1:12" ht="32.25" customHeight="1" thickBot="1" x14ac:dyDescent="0.25">
      <c r="A6" s="278"/>
      <c r="B6" s="280"/>
      <c r="C6" s="284"/>
      <c r="D6" s="292"/>
      <c r="E6" s="280"/>
      <c r="F6" s="280"/>
      <c r="G6" s="282"/>
      <c r="H6" s="294"/>
      <c r="I6" s="290"/>
      <c r="J6" s="288"/>
      <c r="K6" s="6"/>
    </row>
    <row r="7" spans="1:12" ht="16.5" customHeight="1" x14ac:dyDescent="0.2">
      <c r="A7" s="157" t="s">
        <v>33</v>
      </c>
      <c r="B7" s="301">
        <v>70157847</v>
      </c>
      <c r="C7" s="178" t="s">
        <v>118</v>
      </c>
      <c r="D7" s="158" t="s">
        <v>160</v>
      </c>
      <c r="E7" s="159" t="s">
        <v>56</v>
      </c>
      <c r="F7" s="299" t="s">
        <v>61</v>
      </c>
      <c r="G7" s="160" t="s">
        <v>58</v>
      </c>
      <c r="H7" s="183">
        <v>40000</v>
      </c>
      <c r="I7" s="161">
        <v>20400</v>
      </c>
      <c r="J7" s="296">
        <f>I7+I8</f>
        <v>38000</v>
      </c>
      <c r="K7" s="272" t="s">
        <v>209</v>
      </c>
      <c r="L7" s="6"/>
    </row>
    <row r="8" spans="1:12" ht="12.75" customHeight="1" x14ac:dyDescent="0.2">
      <c r="A8" s="165" t="s">
        <v>4</v>
      </c>
      <c r="B8" s="295"/>
      <c r="C8" s="179" t="s">
        <v>115</v>
      </c>
      <c r="D8" s="175" t="s">
        <v>161</v>
      </c>
      <c r="E8" s="149" t="s">
        <v>63</v>
      </c>
      <c r="F8" s="300"/>
      <c r="G8" s="152" t="s">
        <v>117</v>
      </c>
      <c r="H8" s="190">
        <v>25000</v>
      </c>
      <c r="I8" s="151">
        <v>17600</v>
      </c>
      <c r="J8" s="285"/>
      <c r="K8" s="272" t="s">
        <v>208</v>
      </c>
      <c r="L8" s="6"/>
    </row>
    <row r="9" spans="1:12" ht="32.25" customHeight="1" x14ac:dyDescent="0.2">
      <c r="A9" s="188" t="s">
        <v>36</v>
      </c>
      <c r="B9" s="274">
        <v>26678675</v>
      </c>
      <c r="C9" s="250" t="s">
        <v>111</v>
      </c>
      <c r="D9" s="251" t="s">
        <v>162</v>
      </c>
      <c r="E9" s="252" t="s">
        <v>65</v>
      </c>
      <c r="F9" s="274" t="s">
        <v>66</v>
      </c>
      <c r="G9" s="253" t="s">
        <v>108</v>
      </c>
      <c r="H9" s="254">
        <v>100000</v>
      </c>
      <c r="I9" s="255">
        <v>36700</v>
      </c>
      <c r="J9" s="275">
        <f>I9+I10</f>
        <v>57100</v>
      </c>
      <c r="K9" s="272" t="s">
        <v>202</v>
      </c>
      <c r="L9" s="6"/>
    </row>
    <row r="10" spans="1:12" ht="64.5" thickBot="1" x14ac:dyDescent="0.25">
      <c r="A10" s="188" t="s">
        <v>35</v>
      </c>
      <c r="B10" s="274"/>
      <c r="C10" s="250" t="s">
        <v>118</v>
      </c>
      <c r="D10" s="251" t="s">
        <v>163</v>
      </c>
      <c r="E10" s="252" t="s">
        <v>67</v>
      </c>
      <c r="F10" s="274"/>
      <c r="G10" s="253" t="s">
        <v>69</v>
      </c>
      <c r="H10" s="256">
        <v>50000</v>
      </c>
      <c r="I10" s="255">
        <v>20400</v>
      </c>
      <c r="J10" s="275"/>
      <c r="K10" s="272" t="s">
        <v>204</v>
      </c>
      <c r="L10" s="6"/>
    </row>
    <row r="11" spans="1:12" ht="19.5" customHeight="1" x14ac:dyDescent="0.2">
      <c r="A11" s="157" t="s">
        <v>5</v>
      </c>
      <c r="B11" s="179">
        <v>15045447</v>
      </c>
      <c r="C11" s="149" t="s">
        <v>118</v>
      </c>
      <c r="D11" s="175" t="s">
        <v>164</v>
      </c>
      <c r="E11" s="149" t="s">
        <v>142</v>
      </c>
      <c r="F11" s="179" t="s">
        <v>74</v>
      </c>
      <c r="G11" s="257" t="s">
        <v>80</v>
      </c>
      <c r="H11" s="234">
        <v>160000</v>
      </c>
      <c r="I11" s="151">
        <v>23900</v>
      </c>
      <c r="J11" s="239">
        <f>I11</f>
        <v>23900</v>
      </c>
      <c r="K11" s="272" t="s">
        <v>207</v>
      </c>
      <c r="L11" s="6"/>
    </row>
    <row r="12" spans="1:12" ht="25.5" x14ac:dyDescent="0.2">
      <c r="A12" s="165" t="s">
        <v>34</v>
      </c>
      <c r="B12" s="274">
        <v>49294288</v>
      </c>
      <c r="C12" s="252" t="s">
        <v>118</v>
      </c>
      <c r="D12" s="251" t="s">
        <v>165</v>
      </c>
      <c r="E12" s="252" t="s">
        <v>93</v>
      </c>
      <c r="F12" s="274" t="s">
        <v>94</v>
      </c>
      <c r="G12" s="253" t="s">
        <v>95</v>
      </c>
      <c r="H12" s="256">
        <v>47000</v>
      </c>
      <c r="I12" s="255">
        <v>20400</v>
      </c>
      <c r="J12" s="275">
        <f>I12+I13</f>
        <v>50600</v>
      </c>
      <c r="K12" s="272" t="s">
        <v>194</v>
      </c>
      <c r="L12" s="6"/>
    </row>
    <row r="13" spans="1:12" ht="33" customHeight="1" x14ac:dyDescent="0.2">
      <c r="A13" s="188" t="s">
        <v>6</v>
      </c>
      <c r="B13" s="274"/>
      <c r="C13" s="252" t="s">
        <v>111</v>
      </c>
      <c r="D13" s="251" t="s">
        <v>166</v>
      </c>
      <c r="E13" s="252" t="s">
        <v>81</v>
      </c>
      <c r="F13" s="274"/>
      <c r="G13" s="253" t="s">
        <v>83</v>
      </c>
      <c r="H13" s="254">
        <v>100000</v>
      </c>
      <c r="I13" s="255">
        <v>30200</v>
      </c>
      <c r="J13" s="275"/>
      <c r="K13" s="272" t="s">
        <v>193</v>
      </c>
      <c r="L13" s="6"/>
    </row>
    <row r="14" spans="1:12" ht="15" customHeight="1" thickBot="1" x14ac:dyDescent="0.25">
      <c r="A14" s="188" t="s">
        <v>7</v>
      </c>
      <c r="B14" s="295">
        <v>49295110</v>
      </c>
      <c r="C14" s="149" t="s">
        <v>111</v>
      </c>
      <c r="D14" s="175" t="s">
        <v>167</v>
      </c>
      <c r="E14" s="149" t="s">
        <v>103</v>
      </c>
      <c r="F14" s="295" t="s">
        <v>98</v>
      </c>
      <c r="G14" s="152" t="s">
        <v>104</v>
      </c>
      <c r="H14" s="258">
        <v>65000</v>
      </c>
      <c r="I14" s="151">
        <v>44000</v>
      </c>
      <c r="J14" s="285">
        <f>I14+I46+I15</f>
        <v>55700</v>
      </c>
      <c r="K14" s="272" t="s">
        <v>196</v>
      </c>
      <c r="L14" s="6"/>
    </row>
    <row r="15" spans="1:12" ht="16.5" customHeight="1" x14ac:dyDescent="0.2">
      <c r="A15" s="157" t="s">
        <v>8</v>
      </c>
      <c r="B15" s="295"/>
      <c r="C15" s="149" t="s">
        <v>118</v>
      </c>
      <c r="D15" s="175" t="s">
        <v>168</v>
      </c>
      <c r="E15" s="149" t="s">
        <v>100</v>
      </c>
      <c r="F15" s="295"/>
      <c r="G15" s="152" t="s">
        <v>102</v>
      </c>
      <c r="H15" s="190">
        <v>48000</v>
      </c>
      <c r="I15" s="151">
        <v>11700</v>
      </c>
      <c r="J15" s="285"/>
      <c r="K15" s="272" t="s">
        <v>195</v>
      </c>
      <c r="L15" s="6"/>
    </row>
    <row r="16" spans="1:12" x14ac:dyDescent="0.2">
      <c r="A16" s="165" t="s">
        <v>9</v>
      </c>
      <c r="B16" s="259" t="s">
        <v>109</v>
      </c>
      <c r="C16" s="252" t="s">
        <v>118</v>
      </c>
      <c r="D16" s="251" t="s">
        <v>169</v>
      </c>
      <c r="E16" s="252" t="s">
        <v>87</v>
      </c>
      <c r="F16" s="250" t="s">
        <v>88</v>
      </c>
      <c r="G16" s="253" t="s">
        <v>89</v>
      </c>
      <c r="H16" s="256">
        <v>29600</v>
      </c>
      <c r="I16" s="255">
        <v>15200</v>
      </c>
      <c r="J16" s="268">
        <f>I16</f>
        <v>15200</v>
      </c>
      <c r="K16" s="272" t="s">
        <v>203</v>
      </c>
      <c r="L16" s="6"/>
    </row>
    <row r="17" spans="1:12" x14ac:dyDescent="0.2">
      <c r="A17" s="188" t="s">
        <v>10</v>
      </c>
      <c r="B17" s="148">
        <v>27033422</v>
      </c>
      <c r="C17" s="246" t="s">
        <v>111</v>
      </c>
      <c r="D17" s="148" t="s">
        <v>170</v>
      </c>
      <c r="E17" s="148" t="s">
        <v>84</v>
      </c>
      <c r="F17" s="149" t="s">
        <v>85</v>
      </c>
      <c r="G17" s="152" t="s">
        <v>86</v>
      </c>
      <c r="H17" s="190">
        <v>10000</v>
      </c>
      <c r="I17" s="151">
        <v>6000</v>
      </c>
      <c r="J17" s="239">
        <v>6000</v>
      </c>
      <c r="K17" s="137" t="s">
        <v>190</v>
      </c>
      <c r="L17" s="52"/>
    </row>
    <row r="18" spans="1:12" ht="13.5" thickBot="1" x14ac:dyDescent="0.25">
      <c r="A18" s="188" t="s">
        <v>11</v>
      </c>
      <c r="B18" s="302" t="s">
        <v>110</v>
      </c>
      <c r="C18" s="252" t="s">
        <v>111</v>
      </c>
      <c r="D18" s="252" t="s">
        <v>171</v>
      </c>
      <c r="E18" s="260" t="s">
        <v>121</v>
      </c>
      <c r="F18" s="274" t="s">
        <v>106</v>
      </c>
      <c r="G18" s="253" t="s">
        <v>122</v>
      </c>
      <c r="H18" s="256">
        <v>53600</v>
      </c>
      <c r="I18" s="255">
        <v>11700</v>
      </c>
      <c r="J18" s="275">
        <f>I19+I20+I18</f>
        <v>44500</v>
      </c>
      <c r="K18" s="272" t="s">
        <v>197</v>
      </c>
      <c r="L18" s="6"/>
    </row>
    <row r="19" spans="1:12" x14ac:dyDescent="0.2">
      <c r="A19" s="157" t="s">
        <v>12</v>
      </c>
      <c r="B19" s="302"/>
      <c r="C19" s="252" t="s">
        <v>118</v>
      </c>
      <c r="D19" s="252" t="s">
        <v>172</v>
      </c>
      <c r="E19" s="260" t="s">
        <v>119</v>
      </c>
      <c r="F19" s="274"/>
      <c r="G19" s="253" t="s">
        <v>120</v>
      </c>
      <c r="H19" s="256">
        <v>25000</v>
      </c>
      <c r="I19" s="255">
        <v>13100</v>
      </c>
      <c r="J19" s="275"/>
      <c r="K19" s="273" t="s">
        <v>199</v>
      </c>
      <c r="L19" s="6"/>
    </row>
    <row r="20" spans="1:12" ht="14.25" customHeight="1" x14ac:dyDescent="0.2">
      <c r="A20" s="165" t="s">
        <v>13</v>
      </c>
      <c r="B20" s="302"/>
      <c r="C20" s="261" t="s">
        <v>115</v>
      </c>
      <c r="D20" s="251" t="s">
        <v>173</v>
      </c>
      <c r="E20" s="261" t="s">
        <v>105</v>
      </c>
      <c r="F20" s="274"/>
      <c r="G20" s="253" t="s">
        <v>107</v>
      </c>
      <c r="H20" s="262">
        <v>90000</v>
      </c>
      <c r="I20" s="255">
        <v>19700</v>
      </c>
      <c r="J20" s="275"/>
      <c r="K20" s="273" t="s">
        <v>198</v>
      </c>
      <c r="L20" s="6"/>
    </row>
    <row r="21" spans="1:12" ht="14.25" customHeight="1" x14ac:dyDescent="0.2">
      <c r="A21" s="188" t="s">
        <v>14</v>
      </c>
      <c r="B21" s="295">
        <v>46294628</v>
      </c>
      <c r="C21" s="149" t="s">
        <v>115</v>
      </c>
      <c r="D21" s="175" t="s">
        <v>174</v>
      </c>
      <c r="E21" s="149" t="s">
        <v>139</v>
      </c>
      <c r="F21" s="300" t="s">
        <v>137</v>
      </c>
      <c r="G21" s="150" t="s">
        <v>138</v>
      </c>
      <c r="H21" s="180">
        <v>80000</v>
      </c>
      <c r="I21" s="151">
        <v>39800</v>
      </c>
      <c r="J21" s="285">
        <f>I21+I22</f>
        <v>58100</v>
      </c>
      <c r="K21" s="272" t="s">
        <v>191</v>
      </c>
      <c r="L21" s="6"/>
    </row>
    <row r="22" spans="1:12" ht="13.5" customHeight="1" thickBot="1" x14ac:dyDescent="0.25">
      <c r="A22" s="188" t="s">
        <v>15</v>
      </c>
      <c r="B22" s="295"/>
      <c r="C22" s="149" t="s">
        <v>118</v>
      </c>
      <c r="D22" s="175" t="s">
        <v>175</v>
      </c>
      <c r="E22" s="149" t="s">
        <v>127</v>
      </c>
      <c r="F22" s="300"/>
      <c r="G22" s="150" t="s">
        <v>128</v>
      </c>
      <c r="H22" s="180">
        <v>30000</v>
      </c>
      <c r="I22" s="151">
        <v>18300</v>
      </c>
      <c r="J22" s="285"/>
      <c r="K22" s="273" t="s">
        <v>192</v>
      </c>
      <c r="L22" s="6"/>
    </row>
    <row r="23" spans="1:12" ht="18.75" customHeight="1" x14ac:dyDescent="0.2">
      <c r="A23" s="157" t="s">
        <v>16</v>
      </c>
      <c r="B23" s="250">
        <v>26645831</v>
      </c>
      <c r="C23" s="252" t="s">
        <v>115</v>
      </c>
      <c r="D23" s="251" t="s">
        <v>176</v>
      </c>
      <c r="E23" s="252" t="s">
        <v>130</v>
      </c>
      <c r="F23" s="252" t="s">
        <v>131</v>
      </c>
      <c r="G23" s="260" t="s">
        <v>132</v>
      </c>
      <c r="H23" s="256">
        <v>9500</v>
      </c>
      <c r="I23" s="255">
        <v>9500</v>
      </c>
      <c r="J23" s="268">
        <v>9500</v>
      </c>
      <c r="K23" s="272" t="s">
        <v>205</v>
      </c>
      <c r="L23" s="6"/>
    </row>
    <row r="24" spans="1:12" ht="38.25" x14ac:dyDescent="0.2">
      <c r="A24" s="165" t="s">
        <v>17</v>
      </c>
      <c r="B24" s="179">
        <v>3622444</v>
      </c>
      <c r="C24" s="149" t="s">
        <v>118</v>
      </c>
      <c r="D24" s="175" t="s">
        <v>177</v>
      </c>
      <c r="E24" s="149" t="s">
        <v>133</v>
      </c>
      <c r="F24" s="246" t="s">
        <v>140</v>
      </c>
      <c r="G24" s="263" t="s">
        <v>141</v>
      </c>
      <c r="H24" s="180">
        <v>30000</v>
      </c>
      <c r="I24" s="151">
        <v>27000</v>
      </c>
      <c r="J24" s="239">
        <v>27000</v>
      </c>
      <c r="K24" s="272" t="s">
        <v>206</v>
      </c>
      <c r="L24" s="6"/>
    </row>
    <row r="25" spans="1:12" ht="17.25" customHeight="1" x14ac:dyDescent="0.2">
      <c r="A25" s="188" t="s">
        <v>18</v>
      </c>
      <c r="B25" s="250">
        <v>15045269</v>
      </c>
      <c r="C25" s="252" t="s">
        <v>118</v>
      </c>
      <c r="D25" s="251" t="s">
        <v>178</v>
      </c>
      <c r="E25" s="252" t="s">
        <v>143</v>
      </c>
      <c r="F25" s="252" t="s">
        <v>144</v>
      </c>
      <c r="G25" s="260" t="s">
        <v>146</v>
      </c>
      <c r="H25" s="256">
        <v>5000</v>
      </c>
      <c r="I25" s="255">
        <v>5000</v>
      </c>
      <c r="J25" s="268">
        <v>5000</v>
      </c>
      <c r="K25" s="272">
        <v>0</v>
      </c>
      <c r="L25" s="6"/>
    </row>
    <row r="26" spans="1:12" ht="47.25" customHeight="1" thickBot="1" x14ac:dyDescent="0.25">
      <c r="A26" s="188" t="s">
        <v>19</v>
      </c>
      <c r="B26" s="264">
        <v>72081031</v>
      </c>
      <c r="C26" s="175" t="s">
        <v>111</v>
      </c>
      <c r="D26" s="247" t="s">
        <v>179</v>
      </c>
      <c r="E26" s="246" t="s">
        <v>147</v>
      </c>
      <c r="F26" s="149" t="s">
        <v>148</v>
      </c>
      <c r="G26" s="265" t="s">
        <v>149</v>
      </c>
      <c r="H26" s="266">
        <v>36000</v>
      </c>
      <c r="I26" s="151">
        <v>6500</v>
      </c>
      <c r="J26" s="239">
        <v>6500</v>
      </c>
      <c r="K26" s="272" t="s">
        <v>210</v>
      </c>
      <c r="L26" s="6"/>
    </row>
    <row r="27" spans="1:12" x14ac:dyDescent="0.2">
      <c r="A27" s="157" t="s">
        <v>20</v>
      </c>
      <c r="B27" s="274">
        <v>49294865</v>
      </c>
      <c r="C27" s="252" t="s">
        <v>111</v>
      </c>
      <c r="D27" s="251" t="s">
        <v>180</v>
      </c>
      <c r="E27" s="252" t="s">
        <v>150</v>
      </c>
      <c r="F27" s="274" t="s">
        <v>151</v>
      </c>
      <c r="G27" s="253" t="s">
        <v>152</v>
      </c>
      <c r="H27" s="267">
        <v>45000</v>
      </c>
      <c r="I27" s="255">
        <v>43100</v>
      </c>
      <c r="J27" s="275">
        <f>I27+I28</f>
        <v>49100</v>
      </c>
      <c r="K27" s="272" t="s">
        <v>201</v>
      </c>
      <c r="L27" s="6"/>
    </row>
    <row r="28" spans="1:12" ht="13.5" thickBot="1" x14ac:dyDescent="0.25">
      <c r="A28" s="165" t="s">
        <v>47</v>
      </c>
      <c r="B28" s="298"/>
      <c r="C28" s="186" t="s">
        <v>118</v>
      </c>
      <c r="D28" s="187" t="s">
        <v>181</v>
      </c>
      <c r="E28" s="186" t="s">
        <v>153</v>
      </c>
      <c r="F28" s="298"/>
      <c r="G28" s="191" t="s">
        <v>155</v>
      </c>
      <c r="H28" s="192">
        <v>6000</v>
      </c>
      <c r="I28" s="193">
        <v>6000</v>
      </c>
      <c r="J28" s="297"/>
      <c r="K28" s="272" t="s">
        <v>200</v>
      </c>
    </row>
    <row r="29" spans="1:12" ht="13.5" thickBot="1" x14ac:dyDescent="0.25">
      <c r="A29" s="34"/>
      <c r="B29" s="6"/>
      <c r="C29" s="6"/>
      <c r="D29" s="6"/>
      <c r="E29" s="6"/>
      <c r="F29" s="6"/>
      <c r="G29" s="6"/>
      <c r="H29" s="6"/>
      <c r="I29" s="6"/>
      <c r="J29" s="184"/>
      <c r="K29" s="6"/>
      <c r="L29" s="6"/>
    </row>
    <row r="30" spans="1:12" ht="15.75" thickBot="1" x14ac:dyDescent="0.3">
      <c r="A30" s="34"/>
      <c r="B30" s="79"/>
      <c r="C30" s="79"/>
      <c r="D30" s="79"/>
      <c r="E30" s="79"/>
      <c r="F30" s="79"/>
      <c r="G30" s="125" t="s">
        <v>50</v>
      </c>
      <c r="H30" s="126">
        <f>SUM(H7:H28)</f>
        <v>1084700</v>
      </c>
      <c r="I30" s="127">
        <f>SUM(I7:I28)</f>
        <v>446200</v>
      </c>
      <c r="J30" s="185">
        <f>SUM(J7:J28)</f>
        <v>446200</v>
      </c>
      <c r="K30" s="6"/>
      <c r="L30" s="6"/>
    </row>
    <row r="31" spans="1:12" x14ac:dyDescent="0.2">
      <c r="A31" s="34"/>
      <c r="B31" s="131" t="s">
        <v>48</v>
      </c>
      <c r="C31" s="4"/>
      <c r="D31" s="4"/>
      <c r="E31" s="4"/>
      <c r="F31" s="4"/>
      <c r="G31" s="4"/>
      <c r="H31" s="4"/>
      <c r="I31" s="4"/>
      <c r="J31" s="121"/>
      <c r="K31" s="6"/>
      <c r="L31" s="6"/>
    </row>
    <row r="32" spans="1:12" ht="13.5" thickBot="1" x14ac:dyDescent="0.25">
      <c r="A32" s="34"/>
      <c r="B32" s="131"/>
      <c r="C32" s="4"/>
      <c r="D32" s="4"/>
      <c r="E32" s="4"/>
      <c r="F32" s="4"/>
      <c r="G32" s="236"/>
      <c r="H32" s="236"/>
      <c r="I32" s="236"/>
      <c r="J32" s="121"/>
      <c r="K32" s="6"/>
      <c r="L32" s="6"/>
    </row>
    <row r="33" spans="1:12" ht="16.5" customHeight="1" x14ac:dyDescent="0.2">
      <c r="A33" s="157" t="s">
        <v>21</v>
      </c>
      <c r="B33" s="245">
        <v>70157847</v>
      </c>
      <c r="C33" s="159" t="s">
        <v>111</v>
      </c>
      <c r="D33" s="158" t="s">
        <v>182</v>
      </c>
      <c r="E33" s="159" t="s">
        <v>60</v>
      </c>
      <c r="F33" s="237" t="s">
        <v>157</v>
      </c>
      <c r="G33" s="182" t="s">
        <v>62</v>
      </c>
      <c r="H33" s="189">
        <v>90000</v>
      </c>
      <c r="I33" s="238">
        <v>56100</v>
      </c>
      <c r="J33" s="121"/>
      <c r="K33" s="6"/>
      <c r="L33" s="6"/>
    </row>
    <row r="34" spans="1:12" ht="25.5" x14ac:dyDescent="0.2">
      <c r="A34" s="165" t="s">
        <v>22</v>
      </c>
      <c r="B34" s="246">
        <v>26678675</v>
      </c>
      <c r="C34" s="149" t="s">
        <v>115</v>
      </c>
      <c r="D34" s="175" t="s">
        <v>183</v>
      </c>
      <c r="E34" s="149" t="s">
        <v>70</v>
      </c>
      <c r="F34" s="150" t="s">
        <v>71</v>
      </c>
      <c r="G34" s="152" t="s">
        <v>72</v>
      </c>
      <c r="H34" s="190">
        <v>100000</v>
      </c>
      <c r="I34" s="239">
        <v>93500</v>
      </c>
      <c r="J34" s="121"/>
      <c r="K34" s="6"/>
      <c r="L34" s="6"/>
    </row>
    <row r="35" spans="1:12" ht="14.25" customHeight="1" x14ac:dyDescent="0.2">
      <c r="A35" s="269" t="s">
        <v>23</v>
      </c>
      <c r="B35" s="246">
        <v>15045447</v>
      </c>
      <c r="C35" s="153" t="s">
        <v>111</v>
      </c>
      <c r="D35" s="175" t="s">
        <v>184</v>
      </c>
      <c r="E35" s="153" t="s">
        <v>73</v>
      </c>
      <c r="F35" s="150" t="s">
        <v>74</v>
      </c>
      <c r="G35" s="235" t="s">
        <v>75</v>
      </c>
      <c r="H35" s="234">
        <v>210000</v>
      </c>
      <c r="I35" s="239">
        <v>56100</v>
      </c>
      <c r="J35" s="121"/>
      <c r="K35" s="6"/>
      <c r="L35" s="6"/>
    </row>
    <row r="36" spans="1:12" ht="12.75" customHeight="1" x14ac:dyDescent="0.2">
      <c r="A36" s="165" t="s">
        <v>24</v>
      </c>
      <c r="B36" s="247">
        <v>26678675</v>
      </c>
      <c r="C36" s="179" t="s">
        <v>115</v>
      </c>
      <c r="D36" s="175" t="s">
        <v>185</v>
      </c>
      <c r="E36" s="149" t="s">
        <v>70</v>
      </c>
      <c r="F36" s="150" t="s">
        <v>91</v>
      </c>
      <c r="G36" s="152" t="s">
        <v>116</v>
      </c>
      <c r="H36" s="190">
        <v>180000</v>
      </c>
      <c r="I36" s="239">
        <v>93500</v>
      </c>
      <c r="K36" s="6"/>
      <c r="L36" s="6"/>
    </row>
    <row r="37" spans="1:12" ht="25.5" x14ac:dyDescent="0.2">
      <c r="A37" s="269" t="s">
        <v>25</v>
      </c>
      <c r="B37" s="247">
        <v>45598363</v>
      </c>
      <c r="C37" s="149" t="s">
        <v>111</v>
      </c>
      <c r="D37" s="175" t="s">
        <v>186</v>
      </c>
      <c r="E37" s="149" t="s">
        <v>112</v>
      </c>
      <c r="F37" s="150" t="s">
        <v>91</v>
      </c>
      <c r="G37" s="152" t="s">
        <v>114</v>
      </c>
      <c r="H37" s="190">
        <v>97980</v>
      </c>
      <c r="I37" s="239">
        <v>54800</v>
      </c>
      <c r="K37" s="6"/>
      <c r="L37" s="6"/>
    </row>
    <row r="38" spans="1:12" ht="13.5" thickBot="1" x14ac:dyDescent="0.25">
      <c r="A38" s="162" t="s">
        <v>26</v>
      </c>
      <c r="B38" s="248">
        <v>46294628</v>
      </c>
      <c r="C38" s="163" t="s">
        <v>111</v>
      </c>
      <c r="D38" s="181" t="s">
        <v>187</v>
      </c>
      <c r="E38" s="163" t="s">
        <v>123</v>
      </c>
      <c r="F38" s="164" t="s">
        <v>137</v>
      </c>
      <c r="G38" s="233" t="s">
        <v>125</v>
      </c>
      <c r="H38" s="240">
        <v>70000</v>
      </c>
      <c r="I38" s="242">
        <v>54800</v>
      </c>
      <c r="K38" s="6"/>
      <c r="L38" s="6"/>
    </row>
    <row r="39" spans="1:12" ht="13.5" thickBot="1" x14ac:dyDescent="0.25">
      <c r="A39" s="51"/>
      <c r="B39" s="11"/>
      <c r="C39" s="67"/>
      <c r="D39" s="128"/>
      <c r="E39" s="67"/>
      <c r="F39" s="80"/>
      <c r="G39" s="129"/>
      <c r="H39" s="81"/>
      <c r="I39" s="81"/>
      <c r="K39" s="52"/>
      <c r="L39" s="6"/>
    </row>
    <row r="40" spans="1:12" ht="15.75" thickBot="1" x14ac:dyDescent="0.3">
      <c r="A40" s="51"/>
      <c r="B40" s="11"/>
      <c r="C40" s="67"/>
      <c r="D40" s="128"/>
      <c r="E40" s="67"/>
      <c r="F40" s="80"/>
      <c r="G40" s="134" t="s">
        <v>51</v>
      </c>
      <c r="H40" s="241">
        <f>SUM(H33:H38)</f>
        <v>747980</v>
      </c>
      <c r="I40" s="127">
        <f>SUM(I33:I38)</f>
        <v>408800</v>
      </c>
      <c r="J40" s="130"/>
      <c r="K40" s="52"/>
      <c r="L40" s="6"/>
    </row>
    <row r="41" spans="1:12" ht="13.5" thickBot="1" x14ac:dyDescent="0.25">
      <c r="A41" s="51"/>
      <c r="K41" s="6"/>
      <c r="L41" s="6"/>
    </row>
    <row r="42" spans="1:12" ht="16.5" thickBot="1" x14ac:dyDescent="0.3">
      <c r="A42" s="51"/>
      <c r="B42" s="131"/>
      <c r="G42" s="132" t="s">
        <v>49</v>
      </c>
      <c r="H42" s="135">
        <f>H30+H40</f>
        <v>1832680</v>
      </c>
      <c r="I42" s="135">
        <f>J30+I40</f>
        <v>855000</v>
      </c>
      <c r="K42" s="6"/>
      <c r="L42" s="6"/>
    </row>
    <row r="43" spans="1:12" ht="15.75" x14ac:dyDescent="0.25">
      <c r="A43" s="51"/>
      <c r="B43" s="131" t="s">
        <v>158</v>
      </c>
      <c r="G43" s="132"/>
      <c r="H43" s="243"/>
      <c r="I43" s="243"/>
      <c r="K43" s="6"/>
      <c r="L43" s="6"/>
    </row>
    <row r="44" spans="1:12" ht="18" customHeight="1" x14ac:dyDescent="0.2">
      <c r="A44" s="51"/>
      <c r="J44" s="11"/>
      <c r="K44" s="6"/>
      <c r="L44" s="6"/>
    </row>
    <row r="45" spans="1:12" ht="11.25" customHeight="1" x14ac:dyDescent="0.2">
      <c r="A45" s="249" t="s">
        <v>27</v>
      </c>
      <c r="B45" s="247">
        <v>15045447</v>
      </c>
      <c r="C45" s="247" t="s">
        <v>115</v>
      </c>
      <c r="D45" s="154"/>
      <c r="E45" s="149" t="s">
        <v>76</v>
      </c>
      <c r="F45" s="154" t="s">
        <v>74</v>
      </c>
      <c r="G45" s="152" t="s">
        <v>77</v>
      </c>
      <c r="H45" s="180">
        <v>90000</v>
      </c>
      <c r="I45" s="154">
        <v>0</v>
      </c>
      <c r="J45" s="122"/>
      <c r="K45" s="6"/>
      <c r="L45" s="6"/>
    </row>
    <row r="46" spans="1:12" x14ac:dyDescent="0.2">
      <c r="A46" s="249" t="s">
        <v>28</v>
      </c>
      <c r="B46" s="179">
        <v>49295110</v>
      </c>
      <c r="C46" s="247" t="s">
        <v>115</v>
      </c>
      <c r="D46" s="154"/>
      <c r="E46" s="153" t="s">
        <v>97</v>
      </c>
      <c r="F46" s="154" t="s">
        <v>98</v>
      </c>
      <c r="G46" s="152" t="s">
        <v>99</v>
      </c>
      <c r="H46" s="190">
        <v>58000</v>
      </c>
      <c r="I46" s="151">
        <v>0</v>
      </c>
      <c r="J46" s="122"/>
      <c r="K46" s="6"/>
      <c r="L46" s="6"/>
    </row>
    <row r="47" spans="1:12" x14ac:dyDescent="0.2">
      <c r="A47" s="51"/>
      <c r="B47" s="244"/>
      <c r="J47" s="123"/>
      <c r="K47" s="6"/>
      <c r="L47" s="6"/>
    </row>
    <row r="48" spans="1:12" x14ac:dyDescent="0.2">
      <c r="A48" s="51"/>
      <c r="B48" s="244"/>
      <c r="C48" s="4"/>
      <c r="D48" s="4"/>
      <c r="E48" s="4"/>
      <c r="F48" s="4"/>
      <c r="G48" s="156"/>
      <c r="H48" s="155"/>
      <c r="I48" s="155"/>
      <c r="J48" s="124"/>
      <c r="K48" s="6"/>
      <c r="L48" s="6"/>
    </row>
    <row r="49" spans="1:11" x14ac:dyDescent="0.2">
      <c r="A49" s="51" t="s">
        <v>27</v>
      </c>
      <c r="B49" s="1" t="s">
        <v>159</v>
      </c>
      <c r="G49" s="52"/>
      <c r="H49" s="52"/>
      <c r="I49" s="52"/>
      <c r="J49" s="11"/>
      <c r="K49" s="6"/>
    </row>
    <row r="50" spans="1:11" x14ac:dyDescent="0.2">
      <c r="A50" s="51" t="s">
        <v>28</v>
      </c>
      <c r="B50" s="1" t="s">
        <v>159</v>
      </c>
      <c r="K50" s="6"/>
    </row>
    <row r="51" spans="1:11" x14ac:dyDescent="0.2">
      <c r="A51" s="51"/>
      <c r="B51" s="1"/>
      <c r="K51" s="6"/>
    </row>
    <row r="52" spans="1:11" x14ac:dyDescent="0.2">
      <c r="A52" s="51"/>
      <c r="B52" s="1"/>
      <c r="K52" s="6"/>
    </row>
    <row r="53" spans="1:11" x14ac:dyDescent="0.2">
      <c r="A53" s="133"/>
      <c r="B53" s="6"/>
      <c r="K53" s="6"/>
    </row>
    <row r="54" spans="1:11" x14ac:dyDescent="0.2">
      <c r="A54" s="133"/>
      <c r="B54" s="6"/>
      <c r="K54" s="6"/>
    </row>
    <row r="55" spans="1:11" x14ac:dyDescent="0.2">
      <c r="A55" s="133"/>
      <c r="B55" s="6"/>
      <c r="K55" s="6"/>
    </row>
    <row r="56" spans="1:11" ht="15.75" customHeight="1" x14ac:dyDescent="0.2">
      <c r="K56" s="6"/>
    </row>
    <row r="57" spans="1:11" x14ac:dyDescent="0.2">
      <c r="K57" s="6"/>
    </row>
    <row r="58" spans="1:11" x14ac:dyDescent="0.2">
      <c r="K58" s="6"/>
    </row>
    <row r="59" spans="1:11" x14ac:dyDescent="0.2">
      <c r="K59" s="6"/>
    </row>
    <row r="60" spans="1:11" x14ac:dyDescent="0.2">
      <c r="K60" s="6"/>
    </row>
    <row r="61" spans="1:11" ht="14.25" customHeight="1" x14ac:dyDescent="0.2">
      <c r="K61" s="6"/>
    </row>
    <row r="62" spans="1:11" x14ac:dyDescent="0.2">
      <c r="K62" s="6"/>
    </row>
  </sheetData>
  <mergeCells count="31">
    <mergeCell ref="B14:B15"/>
    <mergeCell ref="F14:F15"/>
    <mergeCell ref="J14:J15"/>
    <mergeCell ref="J7:J8"/>
    <mergeCell ref="J27:J28"/>
    <mergeCell ref="F27:F28"/>
    <mergeCell ref="B27:B28"/>
    <mergeCell ref="F18:F20"/>
    <mergeCell ref="B12:B13"/>
    <mergeCell ref="F9:F10"/>
    <mergeCell ref="F7:F8"/>
    <mergeCell ref="B7:B8"/>
    <mergeCell ref="B18:B20"/>
    <mergeCell ref="J18:J20"/>
    <mergeCell ref="F21:F22"/>
    <mergeCell ref="B21:B22"/>
    <mergeCell ref="J21:J22"/>
    <mergeCell ref="J3:J6"/>
    <mergeCell ref="I3:I6"/>
    <mergeCell ref="D3:D6"/>
    <mergeCell ref="E3:E6"/>
    <mergeCell ref="H3:H6"/>
    <mergeCell ref="J12:J13"/>
    <mergeCell ref="B9:B10"/>
    <mergeCell ref="F12:F13"/>
    <mergeCell ref="J9:J10"/>
    <mergeCell ref="A3:A6"/>
    <mergeCell ref="B3:B6"/>
    <mergeCell ref="F3:F6"/>
    <mergeCell ref="G3:G6"/>
    <mergeCell ref="C3:C6"/>
  </mergeCells>
  <pageMargins left="3.937007874015748E-2" right="0.19685039370078741" top="0.55118110236220474" bottom="0.78740157480314965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workbookViewId="0">
      <selection activeCell="G28" sqref="G28"/>
    </sheetView>
  </sheetViews>
  <sheetFormatPr defaultRowHeight="14.25" x14ac:dyDescent="0.2"/>
  <cols>
    <col min="1" max="1" width="3.140625" customWidth="1"/>
    <col min="2" max="2" width="9.85546875" customWidth="1"/>
    <col min="3" max="3" width="14.5703125" customWidth="1"/>
    <col min="4" max="4" width="8.7109375" customWidth="1"/>
    <col min="5" max="5" width="25.42578125" customWidth="1"/>
    <col min="6" max="6" width="48" customWidth="1"/>
    <col min="7" max="7" width="13.7109375" style="40" customWidth="1"/>
    <col min="8" max="8" width="12.140625" customWidth="1"/>
    <col min="9" max="9" width="11.28515625" customWidth="1"/>
    <col min="10" max="10" width="7" hidden="1" customWidth="1"/>
    <col min="11" max="11" width="12.85546875" customWidth="1"/>
    <col min="12" max="12" width="11.42578125" customWidth="1"/>
  </cols>
  <sheetData>
    <row r="1" spans="1:12" ht="12.75" x14ac:dyDescent="0.2">
      <c r="A1" s="306" t="s">
        <v>52</v>
      </c>
      <c r="B1" s="306"/>
      <c r="C1" s="306"/>
      <c r="D1" s="306"/>
      <c r="E1" s="307"/>
      <c r="F1" s="307"/>
      <c r="G1" s="307"/>
      <c r="H1" s="307"/>
      <c r="I1" s="307"/>
      <c r="J1" s="307"/>
    </row>
    <row r="2" spans="1:12" ht="13.5" thickBot="1" x14ac:dyDescent="0.25">
      <c r="A2" s="307"/>
      <c r="B2" s="307"/>
      <c r="C2" s="307"/>
      <c r="D2" s="307"/>
      <c r="E2" s="307"/>
      <c r="F2" s="307"/>
      <c r="G2" s="307"/>
      <c r="H2" s="307"/>
      <c r="I2" s="307"/>
      <c r="J2" s="307"/>
    </row>
    <row r="3" spans="1:12" ht="12.75" customHeight="1" x14ac:dyDescent="0.2">
      <c r="A3" s="9"/>
      <c r="B3" s="308" t="s">
        <v>1</v>
      </c>
      <c r="C3" s="303" t="s">
        <v>29</v>
      </c>
      <c r="D3" s="308" t="s">
        <v>30</v>
      </c>
      <c r="E3" s="308" t="s">
        <v>2</v>
      </c>
      <c r="F3" s="311" t="s">
        <v>3</v>
      </c>
      <c r="G3" s="303" t="s">
        <v>37</v>
      </c>
      <c r="H3" s="303" t="s">
        <v>38</v>
      </c>
      <c r="I3" s="303" t="s">
        <v>39</v>
      </c>
      <c r="J3" s="10"/>
      <c r="K3" s="303" t="s">
        <v>45</v>
      </c>
      <c r="L3" s="11"/>
    </row>
    <row r="4" spans="1:12" ht="24" customHeight="1" x14ac:dyDescent="0.2">
      <c r="A4" s="12"/>
      <c r="B4" s="309"/>
      <c r="C4" s="304"/>
      <c r="D4" s="309"/>
      <c r="E4" s="309"/>
      <c r="F4" s="312"/>
      <c r="G4" s="304"/>
      <c r="H4" s="304"/>
      <c r="I4" s="304"/>
      <c r="J4" s="13" t="s">
        <v>40</v>
      </c>
      <c r="K4" s="304"/>
      <c r="L4" s="11"/>
    </row>
    <row r="5" spans="1:12" ht="12.75" x14ac:dyDescent="0.2">
      <c r="A5" s="12"/>
      <c r="B5" s="309"/>
      <c r="C5" s="304"/>
      <c r="D5" s="309"/>
      <c r="E5" s="309"/>
      <c r="F5" s="312"/>
      <c r="G5" s="304"/>
      <c r="H5" s="304"/>
      <c r="I5" s="304"/>
      <c r="J5" s="14"/>
      <c r="K5" s="304"/>
      <c r="L5" s="11"/>
    </row>
    <row r="6" spans="1:12" ht="13.5" thickBot="1" x14ac:dyDescent="0.25">
      <c r="A6" s="15"/>
      <c r="B6" s="310"/>
      <c r="C6" s="305"/>
      <c r="D6" s="310"/>
      <c r="E6" s="310"/>
      <c r="F6" s="313"/>
      <c r="G6" s="305"/>
      <c r="H6" s="305"/>
      <c r="I6" s="305"/>
      <c r="J6" s="16"/>
      <c r="K6" s="305"/>
      <c r="L6" s="11"/>
    </row>
    <row r="7" spans="1:12" ht="18.75" customHeight="1" x14ac:dyDescent="0.2">
      <c r="A7" s="17" t="s">
        <v>41</v>
      </c>
      <c r="B7" s="78" t="s">
        <v>59</v>
      </c>
      <c r="C7" s="173" t="s">
        <v>182</v>
      </c>
      <c r="D7" s="18" t="s">
        <v>60</v>
      </c>
      <c r="E7" s="109" t="s">
        <v>61</v>
      </c>
      <c r="F7" s="105" t="s">
        <v>62</v>
      </c>
      <c r="G7" s="104">
        <v>100000</v>
      </c>
      <c r="H7" s="96">
        <v>90000</v>
      </c>
      <c r="I7" s="110">
        <f>H7/G7</f>
        <v>0.9</v>
      </c>
      <c r="J7" s="111">
        <v>85</v>
      </c>
      <c r="K7" s="112">
        <v>56100</v>
      </c>
      <c r="L7" s="145"/>
    </row>
    <row r="8" spans="1:12" ht="28.5" customHeight="1" x14ac:dyDescent="0.2">
      <c r="A8" s="22" t="s">
        <v>4</v>
      </c>
      <c r="B8" s="76">
        <v>26678675</v>
      </c>
      <c r="C8" s="166" t="s">
        <v>162</v>
      </c>
      <c r="D8" s="170" t="s">
        <v>65</v>
      </c>
      <c r="E8" s="72" t="s">
        <v>66</v>
      </c>
      <c r="F8" s="23" t="s">
        <v>108</v>
      </c>
      <c r="G8" s="24">
        <v>3000000</v>
      </c>
      <c r="H8" s="73">
        <v>100000</v>
      </c>
      <c r="I8" s="21">
        <f t="shared" ref="I8:I17" si="0">H8/G8</f>
        <v>3.3333333333333333E-2</v>
      </c>
      <c r="J8" s="25">
        <v>18</v>
      </c>
      <c r="K8" s="167">
        <v>36700</v>
      </c>
      <c r="L8" s="145"/>
    </row>
    <row r="9" spans="1:12" ht="21.75" customHeight="1" x14ac:dyDescent="0.2">
      <c r="A9" s="22" t="s">
        <v>42</v>
      </c>
      <c r="B9" s="76">
        <v>15045447</v>
      </c>
      <c r="C9" s="166" t="s">
        <v>164</v>
      </c>
      <c r="D9" s="170" t="s">
        <v>73</v>
      </c>
      <c r="E9" s="72" t="s">
        <v>74</v>
      </c>
      <c r="F9" s="19" t="s">
        <v>75</v>
      </c>
      <c r="G9" s="20">
        <v>300000</v>
      </c>
      <c r="H9" s="74">
        <v>210000</v>
      </c>
      <c r="I9" s="21">
        <f t="shared" si="0"/>
        <v>0.7</v>
      </c>
      <c r="J9" s="25">
        <v>78</v>
      </c>
      <c r="K9" s="167">
        <v>56100</v>
      </c>
      <c r="L9" s="145"/>
    </row>
    <row r="10" spans="1:12" ht="28.5" customHeight="1" x14ac:dyDescent="0.2">
      <c r="A10" s="22" t="s">
        <v>35</v>
      </c>
      <c r="B10" s="76">
        <v>49294288</v>
      </c>
      <c r="C10" s="166" t="s">
        <v>166</v>
      </c>
      <c r="D10" s="170" t="s">
        <v>81</v>
      </c>
      <c r="E10" s="72" t="s">
        <v>82</v>
      </c>
      <c r="F10" s="19" t="s">
        <v>83</v>
      </c>
      <c r="G10" s="20">
        <v>308500</v>
      </c>
      <c r="H10" s="74">
        <v>100000</v>
      </c>
      <c r="I10" s="21">
        <f t="shared" si="0"/>
        <v>0.32414910858995138</v>
      </c>
      <c r="J10" s="25">
        <v>20</v>
      </c>
      <c r="K10" s="167">
        <v>30200</v>
      </c>
      <c r="L10" s="145"/>
    </row>
    <row r="11" spans="1:12" ht="18" customHeight="1" x14ac:dyDescent="0.2">
      <c r="A11" s="22" t="s">
        <v>5</v>
      </c>
      <c r="B11" s="76">
        <v>49295110</v>
      </c>
      <c r="C11" s="166" t="s">
        <v>167</v>
      </c>
      <c r="D11" s="170" t="s">
        <v>103</v>
      </c>
      <c r="E11" s="72" t="s">
        <v>98</v>
      </c>
      <c r="F11" s="19" t="s">
        <v>104</v>
      </c>
      <c r="G11" s="20">
        <v>100000</v>
      </c>
      <c r="H11" s="74">
        <v>65000</v>
      </c>
      <c r="I11" s="21">
        <f t="shared" si="0"/>
        <v>0.65</v>
      </c>
      <c r="J11" s="25">
        <v>34</v>
      </c>
      <c r="K11" s="167">
        <v>44000</v>
      </c>
      <c r="L11" s="145"/>
    </row>
    <row r="12" spans="1:12" ht="18" customHeight="1" x14ac:dyDescent="0.2">
      <c r="A12" s="22" t="s">
        <v>34</v>
      </c>
      <c r="B12" s="76">
        <v>45598363</v>
      </c>
      <c r="C12" s="166" t="s">
        <v>169</v>
      </c>
      <c r="D12" s="170" t="s">
        <v>112</v>
      </c>
      <c r="E12" s="72" t="s">
        <v>91</v>
      </c>
      <c r="F12" s="19" t="s">
        <v>113</v>
      </c>
      <c r="G12" s="20">
        <v>142000</v>
      </c>
      <c r="H12" s="74">
        <v>97980</v>
      </c>
      <c r="I12" s="21">
        <f t="shared" si="0"/>
        <v>0.69</v>
      </c>
      <c r="J12" s="25">
        <v>63</v>
      </c>
      <c r="K12" s="167">
        <v>54800</v>
      </c>
      <c r="L12" s="145"/>
    </row>
    <row r="13" spans="1:12" ht="18" customHeight="1" x14ac:dyDescent="0.2">
      <c r="A13" s="22" t="s">
        <v>6</v>
      </c>
      <c r="B13" s="76">
        <v>485527</v>
      </c>
      <c r="C13" s="166" t="s">
        <v>171</v>
      </c>
      <c r="D13" s="170" t="s">
        <v>121</v>
      </c>
      <c r="E13" s="72" t="s">
        <v>106</v>
      </c>
      <c r="F13" s="19" t="s">
        <v>122</v>
      </c>
      <c r="G13" s="20">
        <v>121550</v>
      </c>
      <c r="H13" s="74">
        <v>53600</v>
      </c>
      <c r="I13" s="21">
        <f t="shared" si="0"/>
        <v>0.44097079391197036</v>
      </c>
      <c r="J13" s="25">
        <v>58</v>
      </c>
      <c r="K13" s="167">
        <v>11700</v>
      </c>
      <c r="L13" s="145"/>
    </row>
    <row r="14" spans="1:12" ht="18" customHeight="1" x14ac:dyDescent="0.2">
      <c r="A14" s="22" t="s">
        <v>7</v>
      </c>
      <c r="B14" s="76">
        <v>46294628</v>
      </c>
      <c r="C14" s="166" t="s">
        <v>187</v>
      </c>
      <c r="D14" s="170" t="s">
        <v>123</v>
      </c>
      <c r="E14" s="72" t="s">
        <v>124</v>
      </c>
      <c r="F14" s="19" t="s">
        <v>125</v>
      </c>
      <c r="G14" s="20">
        <v>331000</v>
      </c>
      <c r="H14" s="74">
        <v>70000</v>
      </c>
      <c r="I14" s="21">
        <f t="shared" si="0"/>
        <v>0.21148036253776434</v>
      </c>
      <c r="J14" s="25">
        <v>120</v>
      </c>
      <c r="K14" s="167">
        <v>54800</v>
      </c>
      <c r="L14" s="145"/>
    </row>
    <row r="15" spans="1:12" ht="18" customHeight="1" x14ac:dyDescent="0.2">
      <c r="A15" s="26" t="s">
        <v>8</v>
      </c>
      <c r="B15" s="77">
        <v>27033422</v>
      </c>
      <c r="C15" s="166" t="s">
        <v>170</v>
      </c>
      <c r="D15" s="171" t="s">
        <v>84</v>
      </c>
      <c r="E15" s="75" t="s">
        <v>85</v>
      </c>
      <c r="F15" s="27" t="s">
        <v>136</v>
      </c>
      <c r="G15" s="28">
        <v>18000</v>
      </c>
      <c r="H15" s="30">
        <v>10000</v>
      </c>
      <c r="I15" s="21">
        <f t="shared" si="0"/>
        <v>0.55555555555555558</v>
      </c>
      <c r="J15" s="29">
        <v>139</v>
      </c>
      <c r="K15" s="167">
        <v>6000</v>
      </c>
      <c r="L15" s="145"/>
    </row>
    <row r="16" spans="1:12" ht="40.5" customHeight="1" x14ac:dyDescent="0.2">
      <c r="A16" s="26" t="s">
        <v>9</v>
      </c>
      <c r="B16" s="77">
        <v>72081031</v>
      </c>
      <c r="C16" s="166" t="s">
        <v>179</v>
      </c>
      <c r="D16" s="171" t="s">
        <v>147</v>
      </c>
      <c r="E16" s="75" t="s">
        <v>148</v>
      </c>
      <c r="F16" s="27" t="s">
        <v>149</v>
      </c>
      <c r="G16" s="28">
        <v>90000</v>
      </c>
      <c r="H16" s="30">
        <v>36000</v>
      </c>
      <c r="I16" s="102">
        <f t="shared" si="0"/>
        <v>0.4</v>
      </c>
      <c r="J16" s="29"/>
      <c r="K16" s="167">
        <v>6500</v>
      </c>
      <c r="L16" s="146"/>
    </row>
    <row r="17" spans="1:12" ht="27.75" customHeight="1" thickBot="1" x14ac:dyDescent="0.25">
      <c r="A17" s="113" t="s">
        <v>10</v>
      </c>
      <c r="B17" s="114">
        <v>49294865</v>
      </c>
      <c r="C17" s="174" t="s">
        <v>180</v>
      </c>
      <c r="D17" s="172" t="s">
        <v>150</v>
      </c>
      <c r="E17" s="115" t="s">
        <v>151</v>
      </c>
      <c r="F17" s="116" t="s">
        <v>152</v>
      </c>
      <c r="G17" s="117">
        <v>295000</v>
      </c>
      <c r="H17" s="118">
        <v>45000</v>
      </c>
      <c r="I17" s="119">
        <f t="shared" si="0"/>
        <v>0.15254237288135594</v>
      </c>
      <c r="J17" s="120"/>
      <c r="K17" s="168">
        <v>43100</v>
      </c>
      <c r="L17" s="146"/>
    </row>
    <row r="18" spans="1:12" ht="13.5" thickBot="1" x14ac:dyDescent="0.25">
      <c r="A18" s="31"/>
      <c r="B18" s="31"/>
      <c r="C18" s="31"/>
      <c r="D18" s="31"/>
      <c r="E18" s="32"/>
      <c r="F18" s="31"/>
      <c r="G18" s="106">
        <f>SUM(G7:G17)</f>
        <v>4806050</v>
      </c>
      <c r="H18" s="107">
        <f>SUM(H7:H17)</f>
        <v>877580</v>
      </c>
      <c r="I18" s="33"/>
      <c r="J18" s="108">
        <f>SUM(J7:J17)</f>
        <v>615</v>
      </c>
      <c r="K18" s="169">
        <f>SUM(K7:K17)</f>
        <v>400000</v>
      </c>
      <c r="L18" s="147"/>
    </row>
    <row r="19" spans="1:12" ht="12.75" x14ac:dyDescent="0.2">
      <c r="A19" s="34"/>
      <c r="B19" s="35"/>
      <c r="C19" s="35"/>
      <c r="D19" s="35"/>
      <c r="E19" s="36"/>
      <c r="F19" s="36"/>
      <c r="G19" s="37"/>
      <c r="H19" s="38"/>
      <c r="I19" s="38"/>
      <c r="J19" s="39"/>
      <c r="K19" s="1"/>
      <c r="L19" s="11"/>
    </row>
    <row r="20" spans="1:12" ht="12.75" x14ac:dyDescent="0.2">
      <c r="A20" s="1"/>
      <c r="B20" s="8"/>
      <c r="G20"/>
      <c r="L20" s="11"/>
    </row>
    <row r="21" spans="1:12" ht="12.75" x14ac:dyDescent="0.2">
      <c r="A21" s="1"/>
      <c r="F21" s="1"/>
      <c r="G21"/>
      <c r="H21" s="87"/>
      <c r="I21" s="68"/>
    </row>
    <row r="24" spans="1:12" ht="20.25" x14ac:dyDescent="0.3">
      <c r="B24" s="7"/>
      <c r="E24" s="41"/>
    </row>
  </sheetData>
  <mergeCells count="10">
    <mergeCell ref="K3:K6"/>
    <mergeCell ref="A1:J2"/>
    <mergeCell ref="B3:B6"/>
    <mergeCell ref="C3:C6"/>
    <mergeCell ref="D3:D6"/>
    <mergeCell ref="E3:E6"/>
    <mergeCell ref="F3:F6"/>
    <mergeCell ref="G3:G6"/>
    <mergeCell ref="H3:H6"/>
    <mergeCell ref="I3:I6"/>
  </mergeCells>
  <pageMargins left="0.17" right="0.17" top="0.78740157480314965" bottom="0.78740157480314965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workbookViewId="0">
      <selection activeCell="C15" sqref="C15"/>
    </sheetView>
  </sheetViews>
  <sheetFormatPr defaultRowHeight="12.75" x14ac:dyDescent="0.2"/>
  <cols>
    <col min="1" max="1" width="3.42578125" customWidth="1"/>
    <col min="2" max="2" width="9.42578125" customWidth="1"/>
    <col min="3" max="3" width="16.140625" customWidth="1"/>
    <col min="4" max="4" width="9.42578125" customWidth="1"/>
    <col min="5" max="5" width="28.42578125" customWidth="1"/>
    <col min="6" max="6" width="40.7109375" customWidth="1"/>
    <col min="7" max="7" width="11.7109375" customWidth="1"/>
    <col min="8" max="8" width="16.5703125" customWidth="1"/>
    <col min="9" max="9" width="12.7109375" customWidth="1"/>
    <col min="10" max="10" width="14.140625" customWidth="1"/>
    <col min="11" max="11" width="12.85546875" customWidth="1"/>
  </cols>
  <sheetData>
    <row r="1" spans="1:11" ht="17.100000000000001" customHeight="1" x14ac:dyDescent="0.2">
      <c r="A1" s="306" t="s">
        <v>53</v>
      </c>
      <c r="B1" s="306"/>
      <c r="C1" s="306"/>
      <c r="D1" s="306"/>
      <c r="E1" s="307"/>
      <c r="F1" s="307"/>
      <c r="G1" s="307"/>
      <c r="H1" s="307"/>
      <c r="I1" s="307"/>
      <c r="J1" s="307"/>
    </row>
    <row r="2" spans="1:11" ht="45" customHeight="1" thickBot="1" x14ac:dyDescent="0.25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11"/>
    </row>
    <row r="3" spans="1:11" x14ac:dyDescent="0.2">
      <c r="A3" s="318"/>
      <c r="B3" s="318" t="s">
        <v>1</v>
      </c>
      <c r="C3" s="314" t="s">
        <v>29</v>
      </c>
      <c r="D3" s="318" t="s">
        <v>30</v>
      </c>
      <c r="E3" s="318" t="s">
        <v>2</v>
      </c>
      <c r="F3" s="321" t="s">
        <v>3</v>
      </c>
      <c r="G3" s="314" t="s">
        <v>37</v>
      </c>
      <c r="H3" s="314" t="s">
        <v>38</v>
      </c>
      <c r="I3" s="314" t="s">
        <v>39</v>
      </c>
      <c r="J3" s="314" t="s">
        <v>43</v>
      </c>
      <c r="K3" s="11"/>
    </row>
    <row r="4" spans="1:11" x14ac:dyDescent="0.2">
      <c r="A4" s="319"/>
      <c r="B4" s="319"/>
      <c r="C4" s="315"/>
      <c r="D4" s="319"/>
      <c r="E4" s="319"/>
      <c r="F4" s="322"/>
      <c r="G4" s="315"/>
      <c r="H4" s="315"/>
      <c r="I4" s="315"/>
      <c r="J4" s="315"/>
      <c r="K4" s="11"/>
    </row>
    <row r="5" spans="1:11" x14ac:dyDescent="0.2">
      <c r="A5" s="319"/>
      <c r="B5" s="319"/>
      <c r="C5" s="315"/>
      <c r="D5" s="319"/>
      <c r="E5" s="319"/>
      <c r="F5" s="322"/>
      <c r="G5" s="315"/>
      <c r="H5" s="315"/>
      <c r="I5" s="315"/>
      <c r="J5" s="315"/>
      <c r="K5" s="11"/>
    </row>
    <row r="6" spans="1:11" ht="13.5" thickBot="1" x14ac:dyDescent="0.25">
      <c r="A6" s="320"/>
      <c r="B6" s="320"/>
      <c r="C6" s="316"/>
      <c r="D6" s="320"/>
      <c r="E6" s="320"/>
      <c r="F6" s="323"/>
      <c r="G6" s="316"/>
      <c r="H6" s="316"/>
      <c r="I6" s="316"/>
      <c r="J6" s="316"/>
      <c r="K6" s="11"/>
    </row>
    <row r="7" spans="1:11" ht="32.25" customHeight="1" x14ac:dyDescent="0.2">
      <c r="A7" s="100" t="s">
        <v>33</v>
      </c>
      <c r="B7" s="199">
        <v>70157847</v>
      </c>
      <c r="C7" s="201" t="s">
        <v>161</v>
      </c>
      <c r="D7" s="200" t="s">
        <v>63</v>
      </c>
      <c r="E7" s="82" t="s">
        <v>61</v>
      </c>
      <c r="F7" s="176" t="s">
        <v>64</v>
      </c>
      <c r="G7" s="98">
        <v>53000</v>
      </c>
      <c r="H7" s="96">
        <v>25000</v>
      </c>
      <c r="I7" s="97">
        <f t="shared" ref="I7:I14" si="0">H7/G7</f>
        <v>0.47169811320754718</v>
      </c>
      <c r="J7" s="92">
        <v>17600</v>
      </c>
      <c r="K7" s="142"/>
    </row>
    <row r="8" spans="1:11" ht="47.25" customHeight="1" x14ac:dyDescent="0.2">
      <c r="A8" s="43" t="s">
        <v>4</v>
      </c>
      <c r="B8" s="194">
        <v>26678675</v>
      </c>
      <c r="C8" s="166" t="s">
        <v>183</v>
      </c>
      <c r="D8" s="197" t="s">
        <v>70</v>
      </c>
      <c r="E8" s="44" t="s">
        <v>71</v>
      </c>
      <c r="F8" s="47" t="s">
        <v>72</v>
      </c>
      <c r="G8" s="99">
        <v>900000</v>
      </c>
      <c r="H8" s="57">
        <v>100000</v>
      </c>
      <c r="I8" s="42">
        <f t="shared" si="0"/>
        <v>0.1111111111111111</v>
      </c>
      <c r="J8" s="93">
        <v>93500</v>
      </c>
      <c r="K8" s="142"/>
    </row>
    <row r="9" spans="1:11" ht="26.25" customHeight="1" x14ac:dyDescent="0.2">
      <c r="A9" s="45" t="s">
        <v>36</v>
      </c>
      <c r="B9" s="195">
        <v>15045447</v>
      </c>
      <c r="C9" s="166">
        <v>0</v>
      </c>
      <c r="D9" s="198" t="s">
        <v>76</v>
      </c>
      <c r="E9" s="44" t="s">
        <v>74</v>
      </c>
      <c r="F9" s="47" t="s">
        <v>77</v>
      </c>
      <c r="G9" s="99">
        <v>180000</v>
      </c>
      <c r="H9" s="57">
        <v>90000</v>
      </c>
      <c r="I9" s="42">
        <f t="shared" si="0"/>
        <v>0.5</v>
      </c>
      <c r="J9" s="93">
        <v>0</v>
      </c>
      <c r="K9" s="142"/>
    </row>
    <row r="10" spans="1:11" ht="45" customHeight="1" x14ac:dyDescent="0.2">
      <c r="A10" s="45" t="s">
        <v>35</v>
      </c>
      <c r="B10" s="195">
        <v>45598363</v>
      </c>
      <c r="C10" s="166" t="s">
        <v>189</v>
      </c>
      <c r="D10" s="197" t="s">
        <v>90</v>
      </c>
      <c r="E10" s="62" t="s">
        <v>91</v>
      </c>
      <c r="F10" s="47" t="s">
        <v>92</v>
      </c>
      <c r="G10" s="99">
        <v>360000</v>
      </c>
      <c r="H10" s="57">
        <v>180000</v>
      </c>
      <c r="I10" s="42">
        <f t="shared" si="0"/>
        <v>0.5</v>
      </c>
      <c r="J10" s="93">
        <v>93500</v>
      </c>
      <c r="K10" s="142"/>
    </row>
    <row r="11" spans="1:11" ht="28.5" customHeight="1" x14ac:dyDescent="0.2">
      <c r="A11" s="43" t="s">
        <v>5</v>
      </c>
      <c r="B11" s="84" t="s">
        <v>96</v>
      </c>
      <c r="C11" s="166">
        <v>0</v>
      </c>
      <c r="D11" s="170" t="s">
        <v>97</v>
      </c>
      <c r="E11" s="83" t="s">
        <v>98</v>
      </c>
      <c r="F11" s="59" t="s">
        <v>99</v>
      </c>
      <c r="G11" s="103">
        <v>130000</v>
      </c>
      <c r="H11" s="57">
        <v>58000</v>
      </c>
      <c r="I11" s="42">
        <f t="shared" si="0"/>
        <v>0.44615384615384618</v>
      </c>
      <c r="J11" s="94">
        <v>0</v>
      </c>
      <c r="K11" s="143"/>
    </row>
    <row r="12" spans="1:11" ht="18" customHeight="1" x14ac:dyDescent="0.2">
      <c r="A12" s="88" t="s">
        <v>34</v>
      </c>
      <c r="B12" s="196">
        <v>485527</v>
      </c>
      <c r="C12" s="166" t="s">
        <v>173</v>
      </c>
      <c r="D12" s="171" t="s">
        <v>105</v>
      </c>
      <c r="E12" s="65" t="s">
        <v>106</v>
      </c>
      <c r="F12" s="63" t="s">
        <v>107</v>
      </c>
      <c r="G12" s="90">
        <v>180000</v>
      </c>
      <c r="H12" s="89">
        <v>90000</v>
      </c>
      <c r="I12" s="91">
        <f t="shared" si="0"/>
        <v>0.5</v>
      </c>
      <c r="J12" s="95">
        <v>19700</v>
      </c>
      <c r="K12" s="144"/>
    </row>
    <row r="13" spans="1:11" ht="18" customHeight="1" x14ac:dyDescent="0.2">
      <c r="A13" s="43" t="s">
        <v>6</v>
      </c>
      <c r="B13" s="196">
        <v>46294628</v>
      </c>
      <c r="C13" s="166" t="s">
        <v>174</v>
      </c>
      <c r="D13" s="171" t="s">
        <v>139</v>
      </c>
      <c r="E13" s="65" t="s">
        <v>124</v>
      </c>
      <c r="F13" s="63" t="s">
        <v>129</v>
      </c>
      <c r="G13" s="90">
        <v>180000</v>
      </c>
      <c r="H13" s="89">
        <v>80000</v>
      </c>
      <c r="I13" s="91">
        <f t="shared" si="0"/>
        <v>0.44444444444444442</v>
      </c>
      <c r="J13" s="95">
        <v>39800</v>
      </c>
      <c r="K13" s="144"/>
    </row>
    <row r="14" spans="1:11" ht="18" customHeight="1" thickBot="1" x14ac:dyDescent="0.25">
      <c r="A14" s="43" t="s">
        <v>7</v>
      </c>
      <c r="B14" s="196">
        <v>26645831</v>
      </c>
      <c r="C14" s="166" t="s">
        <v>176</v>
      </c>
      <c r="D14" s="171" t="s">
        <v>130</v>
      </c>
      <c r="E14" s="65" t="s">
        <v>131</v>
      </c>
      <c r="F14" s="63" t="s">
        <v>132</v>
      </c>
      <c r="G14" s="90">
        <v>19000</v>
      </c>
      <c r="H14" s="89">
        <v>9500</v>
      </c>
      <c r="I14" s="91">
        <f t="shared" si="0"/>
        <v>0.5</v>
      </c>
      <c r="J14" s="95">
        <v>9500</v>
      </c>
      <c r="K14" s="11"/>
    </row>
    <row r="15" spans="1:11" ht="18" customHeight="1" thickBot="1" x14ac:dyDescent="0.25">
      <c r="E15" s="11"/>
      <c r="F15" s="11"/>
      <c r="G15" s="270">
        <f>SUM(G7:G14)</f>
        <v>2002000</v>
      </c>
      <c r="H15" s="270">
        <f>SUM(H7:H14)</f>
        <v>632500</v>
      </c>
      <c r="I15" s="202"/>
      <c r="J15" s="270">
        <f>SUM(J7:J14)</f>
        <v>273600</v>
      </c>
    </row>
    <row r="16" spans="1:11" ht="18" customHeight="1" x14ac:dyDescent="0.2">
      <c r="E16" s="11"/>
      <c r="F16" s="11"/>
      <c r="G16" s="51"/>
      <c r="H16" s="50"/>
      <c r="I16" s="50"/>
      <c r="J16" s="11"/>
    </row>
    <row r="17" spans="2:10" x14ac:dyDescent="0.2">
      <c r="E17" s="52"/>
      <c r="F17" s="11"/>
      <c r="G17" s="51"/>
      <c r="H17" s="86"/>
      <c r="I17" s="101"/>
      <c r="J17" s="11"/>
    </row>
    <row r="18" spans="2:10" ht="18" x14ac:dyDescent="0.25">
      <c r="B18" s="7"/>
    </row>
    <row r="21" spans="2:10" ht="20.25" x14ac:dyDescent="0.3">
      <c r="E21" s="41"/>
    </row>
  </sheetData>
  <mergeCells count="11">
    <mergeCell ref="J3:J6"/>
    <mergeCell ref="A1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17" right="0.17" top="0.78740157480314965" bottom="0.78740157480314965" header="0.31496062992125984" footer="0.31496062992125984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C18" sqref="C18"/>
    </sheetView>
  </sheetViews>
  <sheetFormatPr defaultRowHeight="12.75" x14ac:dyDescent="0.2"/>
  <cols>
    <col min="1" max="1" width="3.42578125" customWidth="1"/>
    <col min="2" max="2" width="10" customWidth="1"/>
    <col min="3" max="3" width="14.5703125" customWidth="1"/>
    <col min="4" max="4" width="10" customWidth="1"/>
    <col min="5" max="5" width="32.42578125" customWidth="1"/>
    <col min="6" max="6" width="46" customWidth="1"/>
    <col min="7" max="7" width="12.85546875" customWidth="1"/>
    <col min="8" max="8" width="15.42578125" customWidth="1"/>
    <col min="9" max="9" width="13.140625" customWidth="1"/>
    <col min="10" max="10" width="15.42578125" customWidth="1"/>
    <col min="11" max="11" width="14.42578125" customWidth="1"/>
  </cols>
  <sheetData>
    <row r="1" spans="1:11" ht="17.100000000000001" customHeight="1" x14ac:dyDescent="0.2">
      <c r="A1" s="306" t="s">
        <v>54</v>
      </c>
      <c r="B1" s="306"/>
      <c r="C1" s="306"/>
      <c r="D1" s="306"/>
      <c r="E1" s="306"/>
      <c r="F1" s="306"/>
      <c r="G1" s="306"/>
      <c r="H1" s="306"/>
      <c r="I1" s="306"/>
      <c r="J1" s="306"/>
    </row>
    <row r="2" spans="1:11" ht="45" customHeight="1" thickBot="1" x14ac:dyDescent="0.25">
      <c r="A2" s="324"/>
      <c r="B2" s="324"/>
      <c r="C2" s="324"/>
      <c r="D2" s="324"/>
      <c r="E2" s="324"/>
      <c r="F2" s="324"/>
      <c r="G2" s="324"/>
      <c r="H2" s="324"/>
      <c r="I2" s="324"/>
      <c r="J2" s="306"/>
    </row>
    <row r="3" spans="1:11" ht="51" customHeight="1" x14ac:dyDescent="0.2">
      <c r="A3" s="53"/>
      <c r="B3" s="318" t="s">
        <v>1</v>
      </c>
      <c r="C3" s="314" t="s">
        <v>29</v>
      </c>
      <c r="D3" s="318" t="s">
        <v>30</v>
      </c>
      <c r="E3" s="318" t="s">
        <v>2</v>
      </c>
      <c r="F3" s="318" t="s">
        <v>3</v>
      </c>
      <c r="G3" s="314" t="s">
        <v>37</v>
      </c>
      <c r="H3" s="314" t="s">
        <v>38</v>
      </c>
      <c r="I3" s="325" t="s">
        <v>39</v>
      </c>
      <c r="J3" s="314" t="s">
        <v>43</v>
      </c>
      <c r="K3" s="11"/>
    </row>
    <row r="4" spans="1:11" x14ac:dyDescent="0.2">
      <c r="A4" s="54"/>
      <c r="B4" s="319"/>
      <c r="C4" s="315"/>
      <c r="D4" s="319"/>
      <c r="E4" s="319"/>
      <c r="F4" s="319"/>
      <c r="G4" s="315"/>
      <c r="H4" s="315"/>
      <c r="I4" s="326"/>
      <c r="J4" s="315"/>
      <c r="K4" s="11"/>
    </row>
    <row r="5" spans="1:11" x14ac:dyDescent="0.2">
      <c r="A5" s="54"/>
      <c r="B5" s="319"/>
      <c r="C5" s="315"/>
      <c r="D5" s="319"/>
      <c r="E5" s="319"/>
      <c r="F5" s="319"/>
      <c r="G5" s="315"/>
      <c r="H5" s="315"/>
      <c r="I5" s="326"/>
      <c r="J5" s="315"/>
      <c r="K5" s="11"/>
    </row>
    <row r="6" spans="1:11" ht="13.5" thickBot="1" x14ac:dyDescent="0.25">
      <c r="A6" s="55"/>
      <c r="B6" s="320"/>
      <c r="C6" s="316"/>
      <c r="D6" s="320"/>
      <c r="E6" s="320"/>
      <c r="F6" s="320"/>
      <c r="G6" s="316"/>
      <c r="H6" s="316"/>
      <c r="I6" s="327"/>
      <c r="J6" s="316"/>
      <c r="K6" s="11"/>
    </row>
    <row r="7" spans="1:11" ht="24" customHeight="1" x14ac:dyDescent="0.2">
      <c r="A7" s="56" t="s">
        <v>33</v>
      </c>
      <c r="B7" s="226">
        <v>70157847</v>
      </c>
      <c r="C7" s="201" t="s">
        <v>160</v>
      </c>
      <c r="D7" s="210" t="s">
        <v>56</v>
      </c>
      <c r="E7" s="210" t="s">
        <v>57</v>
      </c>
      <c r="F7" s="210" t="s">
        <v>156</v>
      </c>
      <c r="G7" s="85">
        <v>145000</v>
      </c>
      <c r="H7" s="85">
        <v>40000</v>
      </c>
      <c r="I7" s="203">
        <f t="shared" ref="I7:I9" si="0">H7/G7</f>
        <v>0.27586206896551724</v>
      </c>
      <c r="J7" s="138">
        <v>20400</v>
      </c>
      <c r="K7" s="140"/>
    </row>
    <row r="8" spans="1:11" ht="66" customHeight="1" x14ac:dyDescent="0.2">
      <c r="A8" s="58" t="s">
        <v>4</v>
      </c>
      <c r="B8" s="227">
        <v>26678675</v>
      </c>
      <c r="C8" s="166" t="s">
        <v>163</v>
      </c>
      <c r="D8" s="214" t="s">
        <v>67</v>
      </c>
      <c r="E8" s="45" t="s">
        <v>68</v>
      </c>
      <c r="F8" s="59" t="s">
        <v>69</v>
      </c>
      <c r="G8" s="60">
        <v>350000</v>
      </c>
      <c r="H8" s="57">
        <v>50000</v>
      </c>
      <c r="I8" s="204">
        <f t="shared" si="0"/>
        <v>0.14285714285714285</v>
      </c>
      <c r="J8" s="139">
        <v>20400</v>
      </c>
      <c r="K8" s="140"/>
    </row>
    <row r="9" spans="1:11" ht="28.5" customHeight="1" x14ac:dyDescent="0.2">
      <c r="A9" s="46" t="s">
        <v>36</v>
      </c>
      <c r="B9" s="228" t="s">
        <v>78</v>
      </c>
      <c r="C9" s="166" t="s">
        <v>164</v>
      </c>
      <c r="D9" s="215" t="s">
        <v>79</v>
      </c>
      <c r="E9" s="211" t="s">
        <v>74</v>
      </c>
      <c r="F9" s="221" t="s">
        <v>80</v>
      </c>
      <c r="G9" s="207">
        <v>200000</v>
      </c>
      <c r="H9" s="60">
        <v>160000</v>
      </c>
      <c r="I9" s="204">
        <f t="shared" si="0"/>
        <v>0.8</v>
      </c>
      <c r="J9" s="139">
        <v>23900</v>
      </c>
      <c r="K9" s="38"/>
    </row>
    <row r="10" spans="1:11" ht="27" customHeight="1" x14ac:dyDescent="0.2">
      <c r="A10" s="61" t="s">
        <v>35</v>
      </c>
      <c r="B10" s="71">
        <v>45598363</v>
      </c>
      <c r="C10" s="166" t="s">
        <v>169</v>
      </c>
      <c r="D10" s="216" t="s">
        <v>87</v>
      </c>
      <c r="E10" s="62" t="s">
        <v>88</v>
      </c>
      <c r="F10" s="59" t="s">
        <v>89</v>
      </c>
      <c r="G10" s="60">
        <v>37000</v>
      </c>
      <c r="H10" s="57">
        <v>29600</v>
      </c>
      <c r="I10" s="204">
        <f>H10/G10</f>
        <v>0.8</v>
      </c>
      <c r="J10" s="139">
        <v>15200</v>
      </c>
      <c r="K10" s="140"/>
    </row>
    <row r="11" spans="1:11" ht="36.75" customHeight="1" x14ac:dyDescent="0.2">
      <c r="A11" s="71" t="s">
        <v>5</v>
      </c>
      <c r="B11" s="71">
        <v>49294288</v>
      </c>
      <c r="C11" s="166" t="s">
        <v>165</v>
      </c>
      <c r="D11" s="216" t="s">
        <v>93</v>
      </c>
      <c r="E11" s="62" t="s">
        <v>94</v>
      </c>
      <c r="F11" s="59" t="s">
        <v>95</v>
      </c>
      <c r="G11" s="60">
        <v>105000</v>
      </c>
      <c r="H11" s="57">
        <v>47000</v>
      </c>
      <c r="I11" s="204">
        <f>H10/G10</f>
        <v>0.8</v>
      </c>
      <c r="J11" s="139">
        <v>20400</v>
      </c>
      <c r="K11" s="140"/>
    </row>
    <row r="12" spans="1:11" ht="29.25" customHeight="1" x14ac:dyDescent="0.2">
      <c r="A12" s="71" t="s">
        <v>34</v>
      </c>
      <c r="B12" s="229">
        <v>49295110</v>
      </c>
      <c r="C12" s="271" t="s">
        <v>168</v>
      </c>
      <c r="D12" s="217" t="s">
        <v>100</v>
      </c>
      <c r="E12" s="212" t="s">
        <v>101</v>
      </c>
      <c r="F12" s="222" t="s">
        <v>102</v>
      </c>
      <c r="G12" s="208">
        <v>68000</v>
      </c>
      <c r="H12" s="177">
        <v>48000</v>
      </c>
      <c r="I12" s="204">
        <f>H11/G11</f>
        <v>0.44761904761904764</v>
      </c>
      <c r="J12" s="139">
        <v>11700</v>
      </c>
      <c r="K12" s="140"/>
    </row>
    <row r="13" spans="1:11" ht="18" customHeight="1" x14ac:dyDescent="0.2">
      <c r="A13" s="71" t="s">
        <v>6</v>
      </c>
      <c r="B13" s="230" t="s">
        <v>110</v>
      </c>
      <c r="C13" s="166" t="s">
        <v>172</v>
      </c>
      <c r="D13" s="216" t="s">
        <v>119</v>
      </c>
      <c r="E13" s="62" t="s">
        <v>106</v>
      </c>
      <c r="F13" s="59" t="s">
        <v>120</v>
      </c>
      <c r="G13" s="60">
        <v>63900</v>
      </c>
      <c r="H13" s="57">
        <v>25000</v>
      </c>
      <c r="I13" s="204">
        <f>H13/G13</f>
        <v>0.39123630672926446</v>
      </c>
      <c r="J13" s="139">
        <v>13100</v>
      </c>
      <c r="K13" s="140"/>
    </row>
    <row r="14" spans="1:11" ht="18" customHeight="1" x14ac:dyDescent="0.2">
      <c r="A14" s="71" t="s">
        <v>7</v>
      </c>
      <c r="B14" s="231" t="s">
        <v>126</v>
      </c>
      <c r="C14" s="166" t="s">
        <v>175</v>
      </c>
      <c r="D14" s="216" t="s">
        <v>127</v>
      </c>
      <c r="E14" s="62" t="s">
        <v>124</v>
      </c>
      <c r="F14" s="59" t="s">
        <v>128</v>
      </c>
      <c r="G14" s="60">
        <v>84000</v>
      </c>
      <c r="H14" s="57">
        <v>30000</v>
      </c>
      <c r="I14" s="204">
        <f>H14/G14</f>
        <v>0.35714285714285715</v>
      </c>
      <c r="J14" s="139">
        <v>18300</v>
      </c>
      <c r="K14" s="140"/>
    </row>
    <row r="15" spans="1:11" ht="45" customHeight="1" x14ac:dyDescent="0.2">
      <c r="A15" s="71" t="s">
        <v>8</v>
      </c>
      <c r="B15" s="71">
        <v>3622444</v>
      </c>
      <c r="C15" s="166" t="s">
        <v>177</v>
      </c>
      <c r="D15" s="216" t="s">
        <v>133</v>
      </c>
      <c r="E15" s="62" t="s">
        <v>134</v>
      </c>
      <c r="F15" s="59" t="s">
        <v>135</v>
      </c>
      <c r="G15" s="60">
        <v>300000</v>
      </c>
      <c r="H15" s="57">
        <v>30000</v>
      </c>
      <c r="I15" s="204">
        <f>H15/G15</f>
        <v>0.1</v>
      </c>
      <c r="J15" s="139">
        <v>27000</v>
      </c>
      <c r="K15" s="140"/>
    </row>
    <row r="16" spans="1:11" ht="44.25" customHeight="1" x14ac:dyDescent="0.2">
      <c r="A16" s="71" t="s">
        <v>9</v>
      </c>
      <c r="B16" s="43">
        <v>15045269</v>
      </c>
      <c r="C16" s="206" t="s">
        <v>178</v>
      </c>
      <c r="D16" s="218" t="s">
        <v>143</v>
      </c>
      <c r="E16" s="43" t="s">
        <v>144</v>
      </c>
      <c r="F16" s="223" t="s">
        <v>145</v>
      </c>
      <c r="G16" s="206">
        <v>6500</v>
      </c>
      <c r="H16" s="206">
        <v>5000</v>
      </c>
      <c r="I16" s="204">
        <f>H16/G16</f>
        <v>0.76923076923076927</v>
      </c>
      <c r="J16" s="232">
        <v>5000</v>
      </c>
      <c r="K16" s="140"/>
    </row>
    <row r="17" spans="1:13" ht="28.5" customHeight="1" thickBot="1" x14ac:dyDescent="0.25">
      <c r="A17" s="66" t="s">
        <v>10</v>
      </c>
      <c r="B17" s="66">
        <v>49294865</v>
      </c>
      <c r="C17" s="220" t="s">
        <v>181</v>
      </c>
      <c r="D17" s="219" t="s">
        <v>153</v>
      </c>
      <c r="E17" s="213" t="s">
        <v>154</v>
      </c>
      <c r="F17" s="224" t="s">
        <v>155</v>
      </c>
      <c r="G17" s="209">
        <v>8000</v>
      </c>
      <c r="H17" s="48">
        <v>6000</v>
      </c>
      <c r="I17" s="205">
        <f>H17/G17</f>
        <v>0.75</v>
      </c>
      <c r="J17" s="225">
        <v>6000</v>
      </c>
      <c r="K17" s="140"/>
      <c r="L17" s="64"/>
      <c r="M17" s="64"/>
    </row>
    <row r="18" spans="1:13" ht="28.5" customHeight="1" thickBot="1" x14ac:dyDescent="0.25">
      <c r="B18" s="67"/>
      <c r="C18" s="67"/>
      <c r="D18" s="67"/>
      <c r="G18" s="49">
        <f>SUM(G7:G17)</f>
        <v>1367400</v>
      </c>
      <c r="H18" s="49">
        <f>SUM(H7:H17)</f>
        <v>470600</v>
      </c>
      <c r="I18" s="68"/>
      <c r="J18" s="141">
        <f>SUM(J7:J17)</f>
        <v>181400</v>
      </c>
      <c r="K18" s="136"/>
      <c r="L18" s="64"/>
      <c r="M18" s="64"/>
    </row>
    <row r="19" spans="1:13" ht="18" customHeight="1" x14ac:dyDescent="0.2">
      <c r="B19" s="69"/>
      <c r="C19" s="69"/>
      <c r="D19" s="69"/>
      <c r="E19" s="11"/>
      <c r="F19" s="11"/>
      <c r="G19" s="51"/>
      <c r="H19" s="50"/>
      <c r="I19" s="50"/>
      <c r="J19" s="11"/>
      <c r="L19" s="64"/>
      <c r="M19" s="64"/>
    </row>
    <row r="20" spans="1:13" ht="18" customHeight="1" x14ac:dyDescent="0.2">
      <c r="A20" s="1"/>
      <c r="B20" s="8"/>
      <c r="H20" s="87"/>
      <c r="I20" s="101"/>
      <c r="J20" s="11"/>
      <c r="M20" s="64"/>
    </row>
    <row r="21" spans="1:13" ht="18" customHeight="1" x14ac:dyDescent="0.2">
      <c r="A21" s="1"/>
      <c r="I21" s="50"/>
      <c r="J21" s="11"/>
      <c r="M21" s="64"/>
    </row>
    <row r="22" spans="1:13" ht="18" customHeight="1" x14ac:dyDescent="0.3">
      <c r="E22" s="70"/>
      <c r="F22" s="11"/>
      <c r="G22" s="51"/>
      <c r="H22" s="50"/>
      <c r="I22" s="50"/>
      <c r="J22" s="11"/>
      <c r="M22" s="64"/>
    </row>
    <row r="23" spans="1:13" ht="18" customHeight="1" x14ac:dyDescent="0.2">
      <c r="E23" s="11"/>
      <c r="F23" s="11"/>
      <c r="G23" s="51"/>
      <c r="H23" s="50"/>
      <c r="I23" s="50"/>
      <c r="J23" s="11"/>
    </row>
    <row r="24" spans="1:13" ht="18" customHeight="1" x14ac:dyDescent="0.2">
      <c r="E24" s="11"/>
      <c r="F24" s="11"/>
      <c r="G24" s="51"/>
      <c r="H24" s="50"/>
      <c r="I24" s="50"/>
      <c r="J24" s="11"/>
    </row>
    <row r="25" spans="1:13" x14ac:dyDescent="0.2">
      <c r="E25" s="11"/>
      <c r="F25" s="11"/>
      <c r="G25" s="51"/>
      <c r="H25" s="50"/>
      <c r="I25" s="50"/>
      <c r="J25" s="11"/>
    </row>
  </sheetData>
  <mergeCells count="10">
    <mergeCell ref="A1:J2"/>
    <mergeCell ref="B3:B6"/>
    <mergeCell ref="C3:C6"/>
    <mergeCell ref="D3:D6"/>
    <mergeCell ref="E3:E6"/>
    <mergeCell ref="F3:F6"/>
    <mergeCell ref="G3:G6"/>
    <mergeCell ref="H3:H6"/>
    <mergeCell ref="I3:I6"/>
    <mergeCell ref="J3:J6"/>
  </mergeCells>
  <pageMargins left="0.17" right="0.17" top="0.78740157480314965" bottom="0.78740157480314965" header="0.31496062992125984" footer="0.31496062992125984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SOUHRN</vt:lpstr>
      <vt:lpstr>Sportovní činnost</vt:lpstr>
      <vt:lpstr>Provozní náklady</vt:lpstr>
      <vt:lpstr>Sportovní akce</vt:lpstr>
      <vt:lpstr>List1</vt:lpstr>
      <vt:lpstr>'Provozní náklady'!Oblast_tisku</vt:lpstr>
      <vt:lpstr>'Sportovní akce'!Oblast_tisku</vt:lpstr>
      <vt:lpstr>'Sportovní činnost'!Oblast_tisku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Hegrová Alena</cp:lastModifiedBy>
  <cp:lastPrinted>2020-05-19T06:38:56Z</cp:lastPrinted>
  <dcterms:created xsi:type="dcterms:W3CDTF">2015-11-11T07:46:12Z</dcterms:created>
  <dcterms:modified xsi:type="dcterms:W3CDTF">2020-07-13T07:43:10Z</dcterms:modified>
</cp:coreProperties>
</file>