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2\Tabulky\"/>
    </mc:Choice>
  </mc:AlternateContent>
  <bookViews>
    <workbookView xWindow="-15" yWindow="-15" windowWidth="28830" windowHeight="4545"/>
  </bookViews>
  <sheets>
    <sheet name="SOUHRN" sheetId="1" r:id="rId1"/>
    <sheet name="Sportovní činnost" sheetId="2" r:id="rId2"/>
    <sheet name="Provozní náklady" sheetId="3" r:id="rId3"/>
    <sheet name="Sportovní akce" sheetId="4" r:id="rId4"/>
    <sheet name="List1" sheetId="5" r:id="rId5"/>
  </sheets>
  <definedNames>
    <definedName name="_xlnm.Print_Area" localSheetId="2">'Provozní náklady'!$A$1:$J$16</definedName>
    <definedName name="_xlnm.Print_Area" localSheetId="3">'Sportovní akce'!$A$1:$J$16</definedName>
    <definedName name="_xlnm.Print_Area" localSheetId="1">'Sportovní činnost'!$A$1:$K$16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8" i="1" l="1"/>
  <c r="J40" i="1" s="1"/>
  <c r="J36" i="1"/>
  <c r="J34" i="1"/>
  <c r="J33" i="1"/>
  <c r="J28" i="1"/>
  <c r="J25" i="1"/>
  <c r="J12" i="1"/>
  <c r="J23" i="1"/>
  <c r="J21" i="1"/>
  <c r="J20" i="1"/>
  <c r="J19" i="1"/>
  <c r="J17" i="1"/>
  <c r="J16" i="1"/>
  <c r="J14" i="1"/>
  <c r="J7" i="1"/>
  <c r="I40" i="1"/>
  <c r="H40" i="1"/>
  <c r="I38" i="1"/>
  <c r="H38" i="1"/>
  <c r="I23" i="1" l="1"/>
  <c r="H23" i="1" l="1"/>
  <c r="I13" i="3" l="1"/>
  <c r="I12" i="4" l="1"/>
  <c r="I10" i="4" l="1"/>
  <c r="I15" i="4"/>
  <c r="I14" i="4"/>
  <c r="I13" i="4"/>
  <c r="I15" i="3" l="1"/>
  <c r="I14" i="3" l="1"/>
  <c r="I11" i="3" l="1"/>
  <c r="J16" i="4" l="1"/>
  <c r="J16" i="3" l="1"/>
  <c r="G16" i="3" l="1"/>
  <c r="G16" i="4"/>
  <c r="H16" i="4"/>
  <c r="I16" i="2" l="1"/>
  <c r="H16" i="3" l="1"/>
  <c r="I9" i="4" l="1"/>
  <c r="I10" i="3" l="1"/>
  <c r="I7" i="2" l="1"/>
  <c r="I7" i="4" l="1"/>
  <c r="I11" i="4" l="1"/>
  <c r="I8" i="4"/>
  <c r="I12" i="3"/>
  <c r="I9" i="3"/>
  <c r="I8" i="3"/>
  <c r="I7" i="3"/>
  <c r="J17" i="2"/>
  <c r="H17" i="2"/>
  <c r="G17" i="2"/>
  <c r="I15" i="2"/>
  <c r="I14" i="2"/>
  <c r="I13" i="2"/>
  <c r="I12" i="2"/>
  <c r="I11" i="2"/>
  <c r="I10" i="2"/>
  <c r="I9" i="2"/>
  <c r="I8" i="2"/>
  <c r="K17" i="2" l="1"/>
</calcChain>
</file>

<file path=xl/sharedStrings.xml><?xml version="1.0" encoding="utf-8"?>
<sst xmlns="http://schemas.openxmlformats.org/spreadsheetml/2006/main" count="330" uniqueCount="183">
  <si>
    <t>POŘADOVÉ ČÍSLO</t>
  </si>
  <si>
    <t>IČO</t>
  </si>
  <si>
    <t>ŽADATEL</t>
  </si>
  <si>
    <t>NÁZEV PROJEKTU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</si>
  <si>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</si>
  <si>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</si>
  <si>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</si>
  <si>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</si>
  <si>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</si>
  <si>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</si>
  <si>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</si>
  <si>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</si>
  <si>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</si>
  <si>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</si>
  <si>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</si>
  <si>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</si>
  <si>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</si>
  <si>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</si>
  <si>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</si>
  <si>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</si>
  <si>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</si>
  <si>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</si>
  <si>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</si>
  <si>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</si>
  <si>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</si>
  <si>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</si>
  <si>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</si>
  <si>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Číslo smlouvy</t>
  </si>
  <si>
    <t>MUJI</t>
  </si>
  <si>
    <t>Podporovaná oblast</t>
  </si>
  <si>
    <t xml:space="preserve"> POŽADOVANÁ VÝŠE DOTACE</t>
  </si>
  <si>
    <t>1.</t>
  </si>
  <si>
    <t>6.</t>
  </si>
  <si>
    <t>4.</t>
  </si>
  <si>
    <t>3.</t>
  </si>
  <si>
    <t>CELKOVÉ NÁKLADY PROJEKTU</t>
  </si>
  <si>
    <t>VÝŠE POŽADOVANÉ DOTACE</t>
  </si>
  <si>
    <t>% Z CELKOVÝCH NÁKLADŮ NA PROJEKT</t>
  </si>
  <si>
    <t>Počet dětí</t>
  </si>
  <si>
    <t xml:space="preserve">  1.</t>
  </si>
  <si>
    <t xml:space="preserve">  3.</t>
  </si>
  <si>
    <t>SCHVÁLENÁ VÝŠE DOTACE</t>
  </si>
  <si>
    <t xml:space="preserve"> DOTACE CELKEM</t>
  </si>
  <si>
    <t>SCHVÁLENÁ VÝŠE DOTACE CELKEM</t>
  </si>
  <si>
    <t>Žadatel</t>
  </si>
  <si>
    <t>22.</t>
  </si>
  <si>
    <t>Vyřazené žádosti:</t>
  </si>
  <si>
    <t xml:space="preserve">              GRANTOVÝ PROGRAM SPORT MĚSTA JILEMNICE PRO POSKYTOVÁNÍ DOTACÍ V ROCE 2022</t>
  </si>
  <si>
    <t>Sportovní činnost 2022</t>
  </si>
  <si>
    <r>
      <t xml:space="preserve">                                       Provozní náklady, údržba majetku vč. Dlouhodobých pronájmů 2022                                                 </t>
    </r>
    <r>
      <rPr>
        <sz val="11"/>
        <rFont val="Arial"/>
        <family val="2"/>
        <charset val="238"/>
      </rPr>
      <t>Příloha č. 2</t>
    </r>
  </si>
  <si>
    <r>
      <t xml:space="preserve">                                                     Sportovní akce 2022                                                      </t>
    </r>
    <r>
      <rPr>
        <sz val="11"/>
        <rFont val="Arial"/>
        <family val="2"/>
        <charset val="238"/>
      </rPr>
      <t>Příloha č. 3</t>
    </r>
    <r>
      <rPr>
        <b/>
        <sz val="18"/>
        <color indexed="10"/>
        <rFont val="Arial"/>
        <family val="2"/>
        <charset val="238"/>
      </rPr>
      <t xml:space="preserve">                                                                                                     </t>
    </r>
  </si>
  <si>
    <t>15045447</t>
  </si>
  <si>
    <t>ČKS SKI</t>
  </si>
  <si>
    <t>Sportovní činnost v ČKS SKI Jilemnice</t>
  </si>
  <si>
    <t>ČKS SKI Jilemnice</t>
  </si>
  <si>
    <t>Provozní náklady, údržba majetku ČKS SKI</t>
  </si>
  <si>
    <t>Sportovní akce pořádané ČKS SKI Jilemnice</t>
  </si>
  <si>
    <t>I.</t>
  </si>
  <si>
    <t>II.</t>
  </si>
  <si>
    <t>III.</t>
  </si>
  <si>
    <t>Paul Dance z.s.</t>
  </si>
  <si>
    <t>Pronájem pravidelných trénin.prostor</t>
  </si>
  <si>
    <t>Jilemnický taneční pohár 2022</t>
  </si>
  <si>
    <t>Paul Dance, z.s.</t>
  </si>
  <si>
    <t>Celoroční činnost Paul Dance z.s.</t>
  </si>
  <si>
    <t>Paul Dance</t>
  </si>
  <si>
    <t>27033422</t>
  </si>
  <si>
    <t>ŠACHklub</t>
  </si>
  <si>
    <t>Regionální a mimoregionální soutěže družstev</t>
  </si>
  <si>
    <t>TJ SOKOL Jilemnice</t>
  </si>
  <si>
    <t>V našem Sokole sportujeme rádi</t>
  </si>
  <si>
    <t>Sportujte s TJ.Sokol Jilemnice</t>
  </si>
  <si>
    <t>TJ Sokol Jilemnice</t>
  </si>
  <si>
    <t>SK SICO</t>
  </si>
  <si>
    <t>činnost SK Sico</t>
  </si>
  <si>
    <t>Autoklub Krakonoš</t>
  </si>
  <si>
    <t>Memoriál Oldy Nývlta</t>
  </si>
  <si>
    <t>mladí jezdci AK Krakdonoš</t>
  </si>
  <si>
    <t>Obnova elektrických rozvodů</t>
  </si>
  <si>
    <t>45598363</t>
  </si>
  <si>
    <t>TJ Jilemnice</t>
  </si>
  <si>
    <t>Zabezpečení sportovních ploch pro sportování</t>
  </si>
  <si>
    <t>SK NIKÉ Jilemnice</t>
  </si>
  <si>
    <t>SK NIKÉ</t>
  </si>
  <si>
    <t>Jilemnické plavání a basketbal</t>
  </si>
  <si>
    <t>Klub biatlonu</t>
  </si>
  <si>
    <t>Pravidelná sportovní činnost dětí a mládeže</t>
  </si>
  <si>
    <t>Realizace biatlonových soutěží "MČR žactva v biatlonu", Českého poháru v letním biatlonu D+D", "CSM OPEN 2022". "Kvalifikační oblastní závod ČP v biatlonu" a relizace veřejných soutěží "Sta%n se mladým biatlonistou", a "Přesná muška je pořádná fuška 2022".</t>
  </si>
  <si>
    <t>celoroční činnost Klubu biatlonu Jilemnice</t>
  </si>
  <si>
    <t>Pronájem sportovišť</t>
  </si>
  <si>
    <t>Udržujeme naši sokolovnu - další etapa</t>
  </si>
  <si>
    <t>Sportovní činnost oddílů TJ Jilemnice</t>
  </si>
  <si>
    <t>03622444</t>
  </si>
  <si>
    <t>Klub handicapovaných EURO-HANDICAP</t>
  </si>
  <si>
    <t>Jilemnice 2022 - 7. MČR klubu vozíčkářů ve ST, 6. ČP vozíčkářů jednotlivců ve ST, účast na turnajích ST vozíčkářů v ČR i zahraničí</t>
  </si>
  <si>
    <t>Skate Club Krkonoše</t>
  </si>
  <si>
    <t>Skate školička Skate Club Krkonoše</t>
  </si>
  <si>
    <t>provozní náklady Skate Club</t>
  </si>
  <si>
    <t>OK Jilemnice</t>
  </si>
  <si>
    <t>Tréninková činnost klubu OK Jilemnice</t>
  </si>
  <si>
    <t>49294288</t>
  </si>
  <si>
    <t>tréninková činnost klubu OK Jilemnice</t>
  </si>
  <si>
    <t>údržba majetku klubu OK Jilemnice</t>
  </si>
  <si>
    <t>Junák - Jilm</t>
  </si>
  <si>
    <t>Srandahry 2022 - 28. ročník netradičních her</t>
  </si>
  <si>
    <t>Sportovní činnost v ČKS SKI</t>
  </si>
  <si>
    <t>Provozní náklady, údržba majetku</t>
  </si>
  <si>
    <t>Celoroční činnost Paul Dance</t>
  </si>
  <si>
    <t>Pronájem pravidelných trénin. Prostor</t>
  </si>
  <si>
    <t>49295110</t>
  </si>
  <si>
    <t>Mladí jezdci AK Krakonoš</t>
  </si>
  <si>
    <t>Memoridál Oldy Nývlta</t>
  </si>
  <si>
    <t>Celoroční činnost Klubu biatlonu Jilemnice</t>
  </si>
  <si>
    <t>Realizace biatlonových soutěží atd……</t>
  </si>
  <si>
    <t>26645831</t>
  </si>
  <si>
    <t>Údržba majetku klubu OK Jilemnice</t>
  </si>
  <si>
    <t>Sportovní akce OK Jilemnice</t>
  </si>
  <si>
    <t>Klub handicapovaných EURO-Klub</t>
  </si>
  <si>
    <t>Jilemnice 2022 - 7. MČR klubu vozíčkářů</t>
  </si>
  <si>
    <t>Junák - JILM</t>
  </si>
  <si>
    <t>Srandahry 2022 - 28. ročník</t>
  </si>
  <si>
    <t>Sportujte s TJ Sokol Jilemnice</t>
  </si>
  <si>
    <t>3320/2022</t>
  </si>
  <si>
    <t>3372/2022</t>
  </si>
  <si>
    <t>Datová schrán.</t>
  </si>
  <si>
    <t>3228/2022</t>
  </si>
  <si>
    <t>3146/2022</t>
  </si>
  <si>
    <t>3127/2022</t>
  </si>
  <si>
    <t>1639/2022</t>
  </si>
  <si>
    <t>3039/2022</t>
  </si>
  <si>
    <t>2865/2022</t>
  </si>
  <si>
    <t>2501/2022</t>
  </si>
  <si>
    <t>3321/2022</t>
  </si>
  <si>
    <t>3148/2022</t>
  </si>
  <si>
    <t>2863/2022</t>
  </si>
  <si>
    <t>3037/2022</t>
  </si>
  <si>
    <t>3128/2022</t>
  </si>
  <si>
    <t>3229/2022</t>
  </si>
  <si>
    <t>Datová schr.</t>
  </si>
  <si>
    <t>3370/2022</t>
  </si>
  <si>
    <t>2502/2022</t>
  </si>
  <si>
    <t>3371/2022</t>
  </si>
  <si>
    <t>3362/2022</t>
  </si>
  <si>
    <t>3125/2022</t>
  </si>
  <si>
    <t>3038/2022</t>
  </si>
  <si>
    <t>2861/2022</t>
  </si>
  <si>
    <t>2868/2022</t>
  </si>
  <si>
    <t>2443/2022</t>
  </si>
  <si>
    <t>Datová sch</t>
  </si>
  <si>
    <t>3398/2022</t>
  </si>
  <si>
    <t>Důvod vyřazení žádosti:</t>
  </si>
  <si>
    <t>nesplnění podmínky 4.1. h) čestné prohlášení o bezdlužnosti - organizace měla závazek vůči městské organizaci</t>
  </si>
  <si>
    <t>Celkem RM a ZM</t>
  </si>
  <si>
    <t>CELKEM RM usn. 4/78RM/22</t>
  </si>
  <si>
    <t>Celkem ZM usn. 4a/30ZM/22</t>
  </si>
  <si>
    <t>11/2022/GP/FIN</t>
  </si>
  <si>
    <t>12/2022/GP/FIN</t>
  </si>
  <si>
    <t>13/2022/GP/FIN</t>
  </si>
  <si>
    <t>14/2022/GP/FIN</t>
  </si>
  <si>
    <t>15/2022/GP/FIN</t>
  </si>
  <si>
    <t>16/2022/GP/FIN</t>
  </si>
  <si>
    <t>17/2022/GP/FIN</t>
  </si>
  <si>
    <t>18/2022/GP/FIN</t>
  </si>
  <si>
    <t>19/2022/GP/FIN</t>
  </si>
  <si>
    <t>20/2022/GP/FIN</t>
  </si>
  <si>
    <t>21/2022/GP/FIN</t>
  </si>
  <si>
    <t>22/2022/GP/FIN</t>
  </si>
  <si>
    <t>23/2022/GP/FIN</t>
  </si>
  <si>
    <t>24/2022/GP/FIN</t>
  </si>
  <si>
    <t>25/2022/GP/FIN</t>
  </si>
  <si>
    <t>26/2022/GP/FIN</t>
  </si>
  <si>
    <t>27/2022/GP/FIN</t>
  </si>
  <si>
    <t>28/2022/GP/FIN</t>
  </si>
  <si>
    <t>29/2022/GP/FIN</t>
  </si>
  <si>
    <t>30/2022/GP/FIN</t>
  </si>
  <si>
    <t>31/2022/GP/FIN</t>
  </si>
  <si>
    <t>32/2022/GP/FIN</t>
  </si>
  <si>
    <t>33/2022/GP/FIN</t>
  </si>
  <si>
    <t>34/2022/GP/FIN</t>
  </si>
  <si>
    <t>35/2022/GP/FIN</t>
  </si>
  <si>
    <t>36/2022/GP/FIN</t>
  </si>
  <si>
    <t>37/2022/GP/FIN</t>
  </si>
  <si>
    <t xml:space="preserve"> Schválené RM a ZM usnesením č. 4a/30ZM/22 ze dne 6.4.2022.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</si>
</sst>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č_-;\-* #,##0\ _K_č_-;_-* &quot;-&quot;\ _K_č_-;_-@_-"/>
    <numFmt numFmtId="165" formatCode="#,##0\ _K_č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8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0" fillId="0" borderId="0" xfId="0" applyBorder="1"/>
    <xf numFmtId="0" fontId="7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4" xfId="0" applyFont="1" applyBorder="1" applyAlignment="1">
      <alignment wrapText="1"/>
    </xf>
    <xf numFmtId="10" fontId="15" fillId="0" borderId="1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6" fillId="2" borderId="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wrapText="1"/>
    </xf>
    <xf numFmtId="0" fontId="16" fillId="2" borderId="17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/>
    <xf numFmtId="164" fontId="14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/>
    <xf numFmtId="0" fontId="17" fillId="0" borderId="0" xfId="0" applyFont="1"/>
    <xf numFmtId="0" fontId="18" fillId="0" borderId="0" xfId="0" applyFont="1"/>
    <xf numFmtId="10" fontId="0" fillId="0" borderId="10" xfId="0" applyNumberFormat="1" applyBorder="1" applyAlignment="1">
      <alignment horizontal="right"/>
    </xf>
    <xf numFmtId="0" fontId="0" fillId="0" borderId="4" xfId="0" applyBorder="1"/>
    <xf numFmtId="0" fontId="0" fillId="0" borderId="4" xfId="0" applyFont="1" applyBorder="1"/>
    <xf numFmtId="0" fontId="0" fillId="0" borderId="4" xfId="0" applyFill="1" applyBorder="1"/>
    <xf numFmtId="0" fontId="0" fillId="0" borderId="4" xfId="0" applyFont="1" applyBorder="1" applyAlignment="1">
      <alignment wrapText="1"/>
    </xf>
    <xf numFmtId="165" fontId="7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17" xfId="0" applyFont="1" applyFill="1" applyBorder="1" applyAlignment="1">
      <alignment wrapText="1"/>
    </xf>
    <xf numFmtId="0" fontId="19" fillId="0" borderId="0" xfId="0" applyFont="1"/>
    <xf numFmtId="0" fontId="0" fillId="0" borderId="17" xfId="0" applyFont="1" applyFill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" fillId="0" borderId="4" xfId="0" applyFont="1" applyBorder="1" applyAlignment="1">
      <alignment horizontal="center"/>
    </xf>
    <xf numFmtId="0" fontId="15" fillId="0" borderId="4" xfId="0" applyFont="1" applyFill="1" applyBorder="1"/>
    <xf numFmtId="0" fontId="15" fillId="0" borderId="17" xfId="0" applyFont="1" applyFill="1" applyBorder="1"/>
    <xf numFmtId="0" fontId="13" fillId="0" borderId="0" xfId="0" applyFont="1" applyFill="1"/>
    <xf numFmtId="0" fontId="1" fillId="0" borderId="3" xfId="0" applyFont="1" applyBorder="1" applyAlignment="1">
      <alignment horizontal="left"/>
    </xf>
    <xf numFmtId="0" fontId="0" fillId="0" borderId="23" xfId="0" applyFont="1" applyFill="1" applyBorder="1"/>
    <xf numFmtId="49" fontId="0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17" xfId="0" applyBorder="1"/>
    <xf numFmtId="10" fontId="0" fillId="0" borderId="17" xfId="0" applyNumberForma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9" fontId="0" fillId="0" borderId="0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164" fontId="14" fillId="0" borderId="9" xfId="0" applyNumberFormat="1" applyFont="1" applyBorder="1" applyAlignment="1"/>
    <xf numFmtId="164" fontId="14" fillId="0" borderId="9" xfId="0" applyNumberFormat="1" applyFont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10" fontId="15" fillId="0" borderId="1" xfId="0" applyNumberFormat="1" applyFont="1" applyBorder="1" applyAlignment="1">
      <alignment horizontal="right"/>
    </xf>
    <xf numFmtId="0" fontId="16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7" xfId="0" applyFont="1" applyFill="1" applyBorder="1"/>
    <xf numFmtId="0" fontId="15" fillId="0" borderId="7" xfId="0" applyFont="1" applyBorder="1" applyAlignment="1">
      <alignment wrapText="1"/>
    </xf>
    <xf numFmtId="10" fontId="15" fillId="0" borderId="9" xfId="0" applyNumberFormat="1" applyFont="1" applyBorder="1" applyAlignment="1">
      <alignment horizontal="right"/>
    </xf>
    <xf numFmtId="0" fontId="16" fillId="2" borderId="7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0" fontId="20" fillId="0" borderId="11" xfId="0" applyFont="1" applyFill="1" applyBorder="1" applyAlignment="1"/>
    <xf numFmtId="3" fontId="20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7" fillId="0" borderId="0" xfId="0" applyFont="1"/>
    <xf numFmtId="0" fontId="2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3" fontId="0" fillId="0" borderId="4" xfId="0" applyNumberFormat="1" applyBorder="1"/>
    <xf numFmtId="165" fontId="0" fillId="0" borderId="0" xfId="0" applyNumberForma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1" fillId="0" borderId="26" xfId="0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1" fillId="0" borderId="2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0" fontId="0" fillId="0" borderId="25" xfId="0" applyNumberFormat="1" applyFill="1" applyBorder="1" applyAlignment="1">
      <alignment horizontal="right"/>
    </xf>
    <xf numFmtId="10" fontId="0" fillId="0" borderId="23" xfId="0" applyNumberFormat="1" applyFill="1" applyBorder="1" applyAlignment="1">
      <alignment horizontal="right"/>
    </xf>
    <xf numFmtId="10" fontId="0" fillId="0" borderId="21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/>
    <xf numFmtId="0" fontId="0" fillId="0" borderId="6" xfId="0" applyFont="1" applyFill="1" applyBorder="1"/>
    <xf numFmtId="0" fontId="4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3" fontId="0" fillId="0" borderId="7" xfId="0" applyNumberFormat="1" applyBorder="1"/>
    <xf numFmtId="0" fontId="0" fillId="0" borderId="1" xfId="0" applyBorder="1"/>
    <xf numFmtId="0" fontId="1" fillId="0" borderId="10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3" fontId="21" fillId="0" borderId="0" xfId="0" applyNumberFormat="1" applyFont="1" applyBorder="1"/>
    <xf numFmtId="0" fontId="1" fillId="0" borderId="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wrapText="1"/>
    </xf>
    <xf numFmtId="3" fontId="15" fillId="3" borderId="26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right"/>
    </xf>
    <xf numFmtId="3" fontId="0" fillId="3" borderId="26" xfId="0" applyNumberForma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0" fontId="1" fillId="3" borderId="26" xfId="0" applyFont="1" applyFill="1" applyBorder="1"/>
    <xf numFmtId="3" fontId="1" fillId="3" borderId="2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0" fontId="0" fillId="0" borderId="36" xfId="0" applyNumberFormat="1" applyBorder="1" applyAlignment="1">
      <alignment horizont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wrapText="1"/>
    </xf>
    <xf numFmtId="10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0" fontId="1" fillId="3" borderId="35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/>
    <xf numFmtId="3" fontId="0" fillId="3" borderId="28" xfId="0" applyNumberForma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wrapText="1"/>
    </xf>
    <xf numFmtId="3" fontId="0" fillId="0" borderId="46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16" xfId="0" applyFont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5" xfId="0" applyBorder="1"/>
    <xf numFmtId="0" fontId="4" fillId="0" borderId="49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/>
    <xf numFmtId="0" fontId="4" fillId="0" borderId="23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2" xfId="0" applyFill="1" applyBorder="1"/>
    <xf numFmtId="3" fontId="0" fillId="0" borderId="1" xfId="0" applyNumberFormat="1" applyFill="1" applyBorder="1"/>
    <xf numFmtId="0" fontId="1" fillId="0" borderId="26" xfId="0" applyFont="1" applyFill="1" applyBorder="1" applyAlignment="1">
      <alignment horizontal="left" wrapText="1"/>
    </xf>
    <xf numFmtId="164" fontId="15" fillId="4" borderId="17" xfId="0" applyNumberFormat="1" applyFont="1" applyFill="1" applyBorder="1" applyAlignment="1"/>
    <xf numFmtId="164" fontId="15" fillId="4" borderId="17" xfId="0" applyNumberFormat="1" applyFont="1" applyFill="1" applyBorder="1" applyAlignment="1">
      <alignment horizontal="right"/>
    </xf>
    <xf numFmtId="164" fontId="15" fillId="4" borderId="4" xfId="0" applyNumberFormat="1" applyFont="1" applyFill="1" applyBorder="1" applyAlignment="1"/>
    <xf numFmtId="164" fontId="15" fillId="4" borderId="4" xfId="0" applyNumberFormat="1" applyFont="1" applyFill="1" applyBorder="1" applyAlignment="1">
      <alignment horizontal="right"/>
    </xf>
    <xf numFmtId="164" fontId="15" fillId="4" borderId="10" xfId="0" applyNumberFormat="1" applyFont="1" applyFill="1" applyBorder="1" applyAlignment="1"/>
    <xf numFmtId="164" fontId="15" fillId="4" borderId="10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right"/>
    </xf>
    <xf numFmtId="165" fontId="1" fillId="4" borderId="4" xfId="0" applyNumberFormat="1" applyFont="1" applyFill="1" applyBorder="1" applyAlignment="1">
      <alignment horizontal="right"/>
    </xf>
    <xf numFmtId="165" fontId="0" fillId="4" borderId="4" xfId="0" applyNumberFormat="1" applyFill="1" applyBorder="1" applyAlignment="1">
      <alignment horizontal="right"/>
    </xf>
    <xf numFmtId="165" fontId="1" fillId="4" borderId="6" xfId="0" applyNumberFormat="1" applyFon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37" fontId="1" fillId="4" borderId="4" xfId="0" applyNumberFormat="1" applyFont="1" applyFill="1" applyBorder="1" applyAlignment="1">
      <alignment horizontal="right"/>
    </xf>
    <xf numFmtId="3" fontId="0" fillId="4" borderId="3" xfId="0" applyNumberForma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165" fontId="1" fillId="4" borderId="7" xfId="0" applyNumberFormat="1" applyFon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4" fontId="0" fillId="4" borderId="24" xfId="0" applyNumberFormat="1" applyFont="1" applyFill="1" applyBorder="1" applyAlignment="1">
      <alignment horizontal="right"/>
    </xf>
    <xf numFmtId="164" fontId="0" fillId="4" borderId="17" xfId="0" applyNumberFormat="1" applyFont="1" applyFill="1" applyBorder="1" applyAlignment="1">
      <alignment horizontal="right"/>
    </xf>
    <xf numFmtId="165" fontId="1" fillId="4" borderId="16" xfId="0" applyNumberFormat="1" applyFont="1" applyFill="1" applyBorder="1" applyAlignment="1">
      <alignment horizontal="right"/>
    </xf>
    <xf numFmtId="165" fontId="1" fillId="4" borderId="23" xfId="0" applyNumberFormat="1" applyFont="1" applyFill="1" applyBorder="1" applyAlignment="1">
      <alignment horizontal="right"/>
    </xf>
    <xf numFmtId="164" fontId="0" fillId="4" borderId="21" xfId="0" applyNumberFormat="1" applyFont="1" applyFill="1" applyBorder="1" applyAlignment="1">
      <alignment horizontal="right"/>
    </xf>
    <xf numFmtId="164" fontId="0" fillId="4" borderId="7" xfId="0" applyNumberFormat="1" applyFont="1" applyFill="1" applyBorder="1" applyAlignment="1">
      <alignment horizontal="right"/>
    </xf>
    <xf numFmtId="165" fontId="1" fillId="4" borderId="25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/>
    <xf numFmtId="164" fontId="15" fillId="4" borderId="7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3" fontId="0" fillId="0" borderId="50" xfId="0" applyNumberForma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20" fillId="0" borderId="0" xfId="0" applyFont="1" applyFill="1" applyBorder="1" applyAlignment="1"/>
    <xf numFmtId="3" fontId="2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top"/>
    </xf>
    <xf numFmtId="0" fontId="7" fillId="0" borderId="52" xfId="0" applyFont="1" applyFill="1" applyBorder="1" applyAlignment="1">
      <alignment wrapText="1"/>
    </xf>
    <xf numFmtId="3" fontId="7" fillId="0" borderId="53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3" fontId="20" fillId="0" borderId="57" xfId="0" applyNumberFormat="1" applyFont="1" applyFill="1" applyBorder="1" applyAlignment="1">
      <alignment horizontal="right"/>
    </xf>
    <xf numFmtId="3" fontId="7" fillId="0" borderId="11" xfId="0" applyNumberFormat="1" applyFont="1" applyFill="1" applyBorder="1"/>
    <xf numFmtId="3" fontId="1" fillId="0" borderId="39" xfId="0" applyNumberFormat="1" applyFont="1" applyFill="1" applyBorder="1" applyAlignment="1">
      <alignment vertical="top"/>
    </xf>
    <xf numFmtId="3" fontId="1" fillId="3" borderId="38" xfId="0" applyNumberFormat="1" applyFont="1" applyFill="1" applyBorder="1" applyAlignment="1">
      <alignment vertical="top"/>
    </xf>
    <xf numFmtId="3" fontId="1" fillId="0" borderId="34" xfId="0" applyNumberFormat="1" applyFont="1" applyFill="1" applyBorder="1" applyAlignment="1">
      <alignment vertical="top"/>
    </xf>
    <xf numFmtId="3" fontId="1" fillId="0" borderId="34" xfId="0" applyNumberFormat="1" applyFont="1" applyFill="1" applyBorder="1" applyAlignment="1"/>
    <xf numFmtId="3" fontId="1" fillId="3" borderId="30" xfId="0" applyNumberFormat="1" applyFont="1" applyFill="1" applyBorder="1" applyAlignment="1"/>
    <xf numFmtId="3" fontId="1" fillId="0" borderId="51" xfId="0" applyNumberFormat="1" applyFont="1" applyFill="1" applyBorder="1" applyAlignment="1"/>
    <xf numFmtId="3" fontId="7" fillId="0" borderId="11" xfId="0" applyNumberFormat="1" applyFont="1" applyFill="1" applyBorder="1" applyAlignment="1">
      <alignment horizontal="right" vertical="top"/>
    </xf>
    <xf numFmtId="3" fontId="1" fillId="3" borderId="38" xfId="0" applyNumberFormat="1" applyFont="1" applyFill="1" applyBorder="1" applyAlignment="1">
      <alignment horizontal="right" vertical="center"/>
    </xf>
    <xf numFmtId="49" fontId="1" fillId="3" borderId="37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55" xfId="0" applyFont="1" applyFill="1" applyBorder="1"/>
    <xf numFmtId="0" fontId="1" fillId="0" borderId="46" xfId="0" applyFont="1" applyFill="1" applyBorder="1" applyAlignment="1">
      <alignment wrapText="1"/>
    </xf>
    <xf numFmtId="3" fontId="1" fillId="3" borderId="37" xfId="0" applyNumberFormat="1" applyFont="1" applyFill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/>
    </xf>
    <xf numFmtId="0" fontId="1" fillId="3" borderId="50" xfId="0" applyFont="1" applyFill="1" applyBorder="1"/>
    <xf numFmtId="3" fontId="0" fillId="3" borderId="50" xfId="0" applyNumberFormat="1" applyFill="1" applyBorder="1" applyAlignment="1">
      <alignment horizontal="center"/>
    </xf>
    <xf numFmtId="3" fontId="1" fillId="3" borderId="50" xfId="0" applyNumberFormat="1" applyFont="1" applyFill="1" applyBorder="1" applyAlignment="1">
      <alignment horizontal="right"/>
    </xf>
    <xf numFmtId="3" fontId="1" fillId="3" borderId="56" xfId="0" applyNumberFormat="1" applyFont="1" applyFill="1" applyBorder="1" applyAlignment="1">
      <alignment horizontal="right" vertical="center"/>
    </xf>
    <xf numFmtId="49" fontId="1" fillId="3" borderId="40" xfId="0" applyNumberFormat="1" applyFont="1" applyFill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88" wrapText="1"/>
    </xf>
    <xf numFmtId="0" fontId="5" fillId="0" borderId="4" xfId="0" applyFont="1" applyBorder="1" applyAlignment="1">
      <alignment horizontal="center" vertical="center" textRotation="88" wrapText="1"/>
    </xf>
    <xf numFmtId="0" fontId="5" fillId="0" borderId="17" xfId="0" applyFont="1" applyBorder="1" applyAlignment="1">
      <alignment horizontal="center" vertical="center" textRotation="88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1" fillId="3" borderId="38" xfId="0" applyNumberFormat="1" applyFont="1" applyFill="1" applyBorder="1" applyAlignment="1">
      <alignment vertical="center"/>
    </xf>
    <xf numFmtId="3" fontId="1" fillId="3" borderId="41" xfId="0" applyNumberFormat="1" applyFont="1" applyFill="1" applyBorder="1" applyAlignment="1">
      <alignment vertical="center"/>
    </xf>
    <xf numFmtId="3" fontId="1" fillId="3" borderId="39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" fontId="1" fillId="3" borderId="37" xfId="0" applyNumberFormat="1" applyFont="1" applyFill="1" applyBorder="1" applyAlignment="1">
      <alignment horizontal="right" vertical="center"/>
    </xf>
    <xf numFmtId="3" fontId="1" fillId="3" borderId="33" xfId="0" applyNumberFormat="1" applyFont="1" applyFill="1" applyBorder="1" applyAlignment="1">
      <alignment horizontal="right" vertical="center"/>
    </xf>
    <xf numFmtId="3" fontId="1" fillId="3" borderId="38" xfId="0" applyNumberFormat="1" applyFont="1" applyFill="1" applyBorder="1" applyAlignment="1">
      <alignment horizontal="right" vertical="center"/>
    </xf>
    <xf numFmtId="3" fontId="1" fillId="3" borderId="39" xfId="0" applyNumberFormat="1" applyFont="1" applyFill="1" applyBorder="1" applyAlignment="1">
      <alignment horizontal="right" vertical="center"/>
    </xf>
    <xf numFmtId="3" fontId="1" fillId="3" borderId="43" xfId="0" applyNumberFormat="1" applyFont="1" applyFill="1" applyBorder="1" applyAlignment="1">
      <alignment horizontal="right" vertical="center"/>
    </xf>
    <xf numFmtId="3" fontId="1" fillId="3" borderId="41" xfId="0" applyNumberFormat="1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124" zoomScaleNormal="124" workbookViewId="0">
      <selection activeCell="F3" sqref="F3:F6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5.28515625" customWidth="1"/>
    <col min="4" max="4" width="15.140625" customWidth="1"/>
    <col min="5" max="5" width="10" bestFit="1" customWidth="1"/>
    <col min="6" max="6" width="31.5703125" customWidth="1"/>
    <col min="7" max="7" width="52.85546875" customWidth="1"/>
    <col min="8" max="8" width="13.140625" customWidth="1"/>
    <col min="9" max="9" width="11.42578125" customWidth="1"/>
    <col min="10" max="10" width="10.28515625" customWidth="1"/>
    <col min="11" max="11" width="19.85546875" customWidth="1"/>
  </cols>
  <sheetData>
    <row r="1" spans="1:12" ht="20.25" x14ac:dyDescent="0.3">
      <c r="A1" s="7" t="s">
        <v>47</v>
      </c>
      <c r="B1" s="1"/>
      <c r="C1" s="1"/>
      <c r="D1" s="5"/>
      <c r="E1" s="1"/>
      <c r="F1" s="2"/>
      <c r="G1" s="3"/>
      <c r="H1" s="4"/>
      <c r="I1" s="4"/>
    </row>
    <row r="2" spans="1:12" ht="18.75" customHeight="1" thickBot="1" x14ac:dyDescent="0.25">
      <c r="A2" s="4"/>
      <c r="B2" s="4"/>
      <c r="C2" s="4"/>
      <c r="D2" s="4"/>
      <c r="E2" s="4"/>
      <c r="F2" s="4" t="s">
        <v>182</v>
      </c>
      <c r="G2" s="4"/>
      <c r="H2" s="4"/>
      <c r="I2" s="4"/>
    </row>
    <row r="3" spans="1:12" x14ac:dyDescent="0.2">
      <c r="A3" s="296" t="s">
        <v>0</v>
      </c>
      <c r="B3" s="299" t="s">
        <v>1</v>
      </c>
      <c r="C3" s="301" t="s">
        <v>29</v>
      </c>
      <c r="D3" s="303" t="s">
        <v>27</v>
      </c>
      <c r="E3" s="299" t="s">
        <v>28</v>
      </c>
      <c r="F3" s="299" t="s">
        <v>44</v>
      </c>
      <c r="G3" s="312" t="s">
        <v>3</v>
      </c>
      <c r="H3" s="310" t="s">
        <v>30</v>
      </c>
      <c r="I3" s="308" t="s">
        <v>41</v>
      </c>
      <c r="J3" s="305" t="s">
        <v>42</v>
      </c>
    </row>
    <row r="4" spans="1:12" x14ac:dyDescent="0.2">
      <c r="A4" s="297"/>
      <c r="B4" s="300"/>
      <c r="C4" s="302"/>
      <c r="D4" s="304"/>
      <c r="E4" s="300"/>
      <c r="F4" s="300"/>
      <c r="G4" s="313"/>
      <c r="H4" s="311"/>
      <c r="I4" s="309"/>
      <c r="J4" s="306"/>
    </row>
    <row r="5" spans="1:12" x14ac:dyDescent="0.2">
      <c r="A5" s="297"/>
      <c r="B5" s="300"/>
      <c r="C5" s="302"/>
      <c r="D5" s="304"/>
      <c r="E5" s="300"/>
      <c r="F5" s="300"/>
      <c r="G5" s="313"/>
      <c r="H5" s="311"/>
      <c r="I5" s="309"/>
      <c r="J5" s="306"/>
    </row>
    <row r="6" spans="1:12" ht="32.25" customHeight="1" x14ac:dyDescent="0.2">
      <c r="A6" s="298"/>
      <c r="B6" s="300"/>
      <c r="C6" s="302"/>
      <c r="D6" s="304"/>
      <c r="E6" s="300"/>
      <c r="F6" s="300"/>
      <c r="G6" s="313"/>
      <c r="H6" s="311"/>
      <c r="I6" s="309"/>
      <c r="J6" s="307"/>
      <c r="K6" s="6"/>
    </row>
    <row r="7" spans="1:12" ht="16.5" customHeight="1" x14ac:dyDescent="0.2">
      <c r="A7" s="122" t="s">
        <v>31</v>
      </c>
      <c r="B7" s="292">
        <v>70157847</v>
      </c>
      <c r="C7" s="150" t="s">
        <v>57</v>
      </c>
      <c r="D7" s="149" t="s">
        <v>155</v>
      </c>
      <c r="E7" s="150" t="s">
        <v>130</v>
      </c>
      <c r="F7" s="292" t="s">
        <v>65</v>
      </c>
      <c r="G7" s="179" t="s">
        <v>107</v>
      </c>
      <c r="H7" s="157">
        <v>35000</v>
      </c>
      <c r="I7" s="153">
        <v>35000</v>
      </c>
      <c r="J7" s="314">
        <f>I7+I8+I9</f>
        <v>71600</v>
      </c>
      <c r="K7" s="160"/>
      <c r="L7" s="6"/>
    </row>
    <row r="8" spans="1:12" ht="12.75" customHeight="1" x14ac:dyDescent="0.2">
      <c r="A8" s="169" t="s">
        <v>4</v>
      </c>
      <c r="B8" s="295"/>
      <c r="C8" s="150" t="s">
        <v>58</v>
      </c>
      <c r="D8" s="149" t="s">
        <v>156</v>
      </c>
      <c r="E8" s="150" t="s">
        <v>134</v>
      </c>
      <c r="F8" s="295"/>
      <c r="G8" s="179" t="s">
        <v>108</v>
      </c>
      <c r="H8" s="157">
        <v>28000</v>
      </c>
      <c r="I8" s="153">
        <v>16600</v>
      </c>
      <c r="J8" s="315"/>
      <c r="K8" s="160"/>
      <c r="L8" s="6"/>
    </row>
    <row r="9" spans="1:12" ht="20.25" customHeight="1" x14ac:dyDescent="0.2">
      <c r="A9" s="122" t="s">
        <v>34</v>
      </c>
      <c r="B9" s="293"/>
      <c r="C9" s="150" t="s">
        <v>59</v>
      </c>
      <c r="D9" s="149" t="s">
        <v>157</v>
      </c>
      <c r="E9" s="150" t="s">
        <v>145</v>
      </c>
      <c r="F9" s="293"/>
      <c r="G9" s="179" t="s">
        <v>62</v>
      </c>
      <c r="H9" s="157">
        <v>20000</v>
      </c>
      <c r="I9" s="153">
        <v>20000</v>
      </c>
      <c r="J9" s="316"/>
      <c r="K9" s="160"/>
      <c r="L9" s="6"/>
    </row>
    <row r="10" spans="1:12" x14ac:dyDescent="0.2">
      <c r="A10" s="169" t="s">
        <v>33</v>
      </c>
      <c r="B10" s="252">
        <v>26678675</v>
      </c>
      <c r="C10" s="109" t="s">
        <v>59</v>
      </c>
      <c r="D10" s="149" t="s">
        <v>158</v>
      </c>
      <c r="E10" s="109" t="s">
        <v>148</v>
      </c>
      <c r="F10" s="252" t="s">
        <v>85</v>
      </c>
      <c r="G10" s="111" t="s">
        <v>113</v>
      </c>
      <c r="H10" s="155">
        <v>50000</v>
      </c>
      <c r="I10" s="110">
        <v>32000</v>
      </c>
      <c r="J10" s="265">
        <v>32000</v>
      </c>
      <c r="K10" s="160"/>
      <c r="L10" s="6"/>
    </row>
    <row r="11" spans="1:12" ht="15.75" customHeight="1" x14ac:dyDescent="0.2">
      <c r="A11" s="122" t="s">
        <v>5</v>
      </c>
      <c r="B11" s="251">
        <v>45598363</v>
      </c>
      <c r="C11" s="150" t="s">
        <v>57</v>
      </c>
      <c r="D11" s="149" t="s">
        <v>159</v>
      </c>
      <c r="E11" s="150" t="s">
        <v>126</v>
      </c>
      <c r="F11" s="251" t="s">
        <v>80</v>
      </c>
      <c r="G11" s="151" t="s">
        <v>91</v>
      </c>
      <c r="H11" s="152">
        <v>48000</v>
      </c>
      <c r="I11" s="153">
        <v>46500</v>
      </c>
      <c r="J11" s="266">
        <v>46500</v>
      </c>
      <c r="K11" s="160"/>
      <c r="L11" s="6"/>
    </row>
    <row r="12" spans="1:12" x14ac:dyDescent="0.2">
      <c r="A12" s="169" t="s">
        <v>32</v>
      </c>
      <c r="B12" s="290" t="s">
        <v>114</v>
      </c>
      <c r="C12" s="109" t="s">
        <v>57</v>
      </c>
      <c r="D12" s="149" t="s">
        <v>160</v>
      </c>
      <c r="E12" s="109" t="s">
        <v>122</v>
      </c>
      <c r="F12" s="321" t="s">
        <v>95</v>
      </c>
      <c r="G12" s="111" t="s">
        <v>96</v>
      </c>
      <c r="H12" s="123">
        <v>37000</v>
      </c>
      <c r="I12" s="110">
        <v>18300</v>
      </c>
      <c r="J12" s="317">
        <f>I12+I13</f>
        <v>29800</v>
      </c>
      <c r="K12" s="160"/>
      <c r="L12" s="6"/>
    </row>
    <row r="13" spans="1:12" ht="22.5" customHeight="1" x14ac:dyDescent="0.2">
      <c r="A13" s="122" t="s">
        <v>6</v>
      </c>
      <c r="B13" s="291"/>
      <c r="C13" s="109" t="s">
        <v>58</v>
      </c>
      <c r="D13" s="149" t="s">
        <v>161</v>
      </c>
      <c r="E13" s="109" t="s">
        <v>132</v>
      </c>
      <c r="F13" s="322"/>
      <c r="G13" s="111" t="s">
        <v>97</v>
      </c>
      <c r="H13" s="123">
        <v>13000</v>
      </c>
      <c r="I13" s="110">
        <v>11500</v>
      </c>
      <c r="J13" s="318"/>
      <c r="K13" s="160"/>
      <c r="L13" s="6"/>
    </row>
    <row r="14" spans="1:12" ht="19.5" customHeight="1" x14ac:dyDescent="0.2">
      <c r="A14" s="169" t="s">
        <v>7</v>
      </c>
      <c r="B14" s="288" t="s">
        <v>100</v>
      </c>
      <c r="C14" s="150" t="s">
        <v>58</v>
      </c>
      <c r="D14" s="149" t="s">
        <v>162</v>
      </c>
      <c r="E14" s="150" t="s">
        <v>139</v>
      </c>
      <c r="F14" s="295" t="s">
        <v>98</v>
      </c>
      <c r="G14" s="151" t="s">
        <v>115</v>
      </c>
      <c r="H14" s="154">
        <v>30000</v>
      </c>
      <c r="I14" s="153">
        <v>5800</v>
      </c>
      <c r="J14" s="323">
        <f>I14+I15</f>
        <v>38800</v>
      </c>
      <c r="K14" s="160"/>
      <c r="L14" s="6"/>
    </row>
    <row r="15" spans="1:12" ht="18" customHeight="1" x14ac:dyDescent="0.2">
      <c r="A15" s="122" t="s">
        <v>8</v>
      </c>
      <c r="B15" s="289"/>
      <c r="C15" s="150" t="s">
        <v>59</v>
      </c>
      <c r="D15" s="149" t="s">
        <v>163</v>
      </c>
      <c r="E15" s="156" t="s">
        <v>141</v>
      </c>
      <c r="F15" s="293"/>
      <c r="G15" s="151" t="s">
        <v>116</v>
      </c>
      <c r="H15" s="154">
        <v>45300</v>
      </c>
      <c r="I15" s="153">
        <v>33000</v>
      </c>
      <c r="J15" s="324"/>
      <c r="K15" s="160"/>
      <c r="L15" s="6"/>
    </row>
    <row r="16" spans="1:12" ht="15.75" customHeight="1" x14ac:dyDescent="0.2">
      <c r="A16" s="169" t="s">
        <v>9</v>
      </c>
      <c r="B16" s="250" t="s">
        <v>109</v>
      </c>
      <c r="C16" s="112" t="s">
        <v>59</v>
      </c>
      <c r="D16" s="149" t="s">
        <v>164</v>
      </c>
      <c r="E16" s="112" t="s">
        <v>144</v>
      </c>
      <c r="F16" s="249" t="s">
        <v>69</v>
      </c>
      <c r="G16" s="111" t="s">
        <v>121</v>
      </c>
      <c r="H16" s="180">
        <v>14000</v>
      </c>
      <c r="I16" s="110">
        <v>10800</v>
      </c>
      <c r="J16" s="267">
        <f>I16</f>
        <v>10800</v>
      </c>
      <c r="K16" s="160"/>
      <c r="L16" s="45"/>
    </row>
    <row r="17" spans="1:12" x14ac:dyDescent="0.2">
      <c r="A17" s="122" t="s">
        <v>10</v>
      </c>
      <c r="B17" s="292">
        <v>485527</v>
      </c>
      <c r="C17" s="150" t="s">
        <v>58</v>
      </c>
      <c r="D17" s="149" t="s">
        <v>165</v>
      </c>
      <c r="E17" s="150" t="s">
        <v>136</v>
      </c>
      <c r="F17" s="292" t="s">
        <v>75</v>
      </c>
      <c r="G17" s="156" t="s">
        <v>78</v>
      </c>
      <c r="H17" s="154">
        <v>40000</v>
      </c>
      <c r="I17" s="153">
        <v>30400</v>
      </c>
      <c r="J17" s="325">
        <f>I17+I18</f>
        <v>52400</v>
      </c>
      <c r="K17" s="160"/>
      <c r="L17" s="6"/>
    </row>
    <row r="18" spans="1:12" x14ac:dyDescent="0.2">
      <c r="A18" s="169" t="s">
        <v>11</v>
      </c>
      <c r="B18" s="293"/>
      <c r="C18" s="150" t="s">
        <v>59</v>
      </c>
      <c r="D18" s="149" t="s">
        <v>166</v>
      </c>
      <c r="E18" s="150" t="s">
        <v>143</v>
      </c>
      <c r="F18" s="293"/>
      <c r="G18" s="156" t="s">
        <v>111</v>
      </c>
      <c r="H18" s="154">
        <v>30000</v>
      </c>
      <c r="I18" s="153">
        <v>22000</v>
      </c>
      <c r="J18" s="326"/>
      <c r="K18" s="160"/>
      <c r="L18" s="6"/>
    </row>
    <row r="19" spans="1:12" x14ac:dyDescent="0.2">
      <c r="A19" s="122" t="s">
        <v>12</v>
      </c>
      <c r="B19" s="242">
        <v>27033422</v>
      </c>
      <c r="C19" s="109" t="s">
        <v>59</v>
      </c>
      <c r="D19" s="149" t="s">
        <v>167</v>
      </c>
      <c r="E19" s="109" t="s">
        <v>146</v>
      </c>
      <c r="F19" s="109" t="s">
        <v>67</v>
      </c>
      <c r="G19" s="209" t="s">
        <v>68</v>
      </c>
      <c r="H19" s="123">
        <v>12000</v>
      </c>
      <c r="I19" s="110">
        <v>5700</v>
      </c>
      <c r="J19" s="268">
        <f>I19</f>
        <v>5700</v>
      </c>
      <c r="K19" s="160"/>
      <c r="L19" s="6"/>
    </row>
    <row r="20" spans="1:12" ht="14.25" customHeight="1" x14ac:dyDescent="0.2">
      <c r="A20" s="169" t="s">
        <v>13</v>
      </c>
      <c r="B20" s="205">
        <v>3622444</v>
      </c>
      <c r="C20" s="150" t="s">
        <v>59</v>
      </c>
      <c r="D20" s="149" t="s">
        <v>168</v>
      </c>
      <c r="E20" s="150" t="s">
        <v>142</v>
      </c>
      <c r="F20" s="150" t="s">
        <v>117</v>
      </c>
      <c r="G20" s="181" t="s">
        <v>118</v>
      </c>
      <c r="H20" s="154">
        <v>30000</v>
      </c>
      <c r="I20" s="153">
        <v>30000</v>
      </c>
      <c r="J20" s="269">
        <f>I20</f>
        <v>30000</v>
      </c>
      <c r="K20" s="160"/>
      <c r="L20" s="6"/>
    </row>
    <row r="21" spans="1:12" ht="14.25" customHeight="1" thickBot="1" x14ac:dyDescent="0.25">
      <c r="A21" s="122" t="s">
        <v>14</v>
      </c>
      <c r="B21" s="244">
        <v>15045269</v>
      </c>
      <c r="C21" s="245" t="s">
        <v>59</v>
      </c>
      <c r="D21" s="149" t="s">
        <v>169</v>
      </c>
      <c r="E21" s="245" t="s">
        <v>149</v>
      </c>
      <c r="F21" s="245" t="s">
        <v>119</v>
      </c>
      <c r="G21" s="246" t="s">
        <v>120</v>
      </c>
      <c r="H21" s="247">
        <v>4500</v>
      </c>
      <c r="I21" s="248">
        <v>4500</v>
      </c>
      <c r="J21" s="270">
        <f>I21</f>
        <v>4500</v>
      </c>
      <c r="K21" s="100"/>
      <c r="L21" s="6"/>
    </row>
    <row r="22" spans="1:12" ht="13.5" customHeight="1" thickBot="1" x14ac:dyDescent="0.25">
      <c r="A22" s="29"/>
      <c r="B22" s="6"/>
      <c r="C22" s="6"/>
      <c r="D22" s="6"/>
      <c r="E22" s="6"/>
      <c r="F22" s="6"/>
      <c r="G22" s="6"/>
      <c r="H22" s="6"/>
      <c r="I22" s="6"/>
      <c r="J22" s="100"/>
      <c r="K22" s="160"/>
      <c r="L22" s="6"/>
    </row>
    <row r="23" spans="1:12" ht="18.75" customHeight="1" thickBot="1" x14ac:dyDescent="0.3">
      <c r="A23" s="29"/>
      <c r="B23" s="61"/>
      <c r="C23" s="61"/>
      <c r="D23" s="61"/>
      <c r="E23" s="61"/>
      <c r="F23" s="61"/>
      <c r="G23" s="92" t="s">
        <v>153</v>
      </c>
      <c r="H23" s="93">
        <f>SUM(H7:H21)</f>
        <v>436800</v>
      </c>
      <c r="I23" s="263">
        <f>SUM(I7:I21)</f>
        <v>322100</v>
      </c>
      <c r="J23" s="264">
        <f>SUM(J7:J21)</f>
        <v>322100</v>
      </c>
      <c r="K23" s="161"/>
      <c r="L23" s="6"/>
    </row>
    <row r="24" spans="1:12" ht="15.75" thickBot="1" x14ac:dyDescent="0.3">
      <c r="A24" s="29"/>
      <c r="B24" s="61"/>
      <c r="C24" s="61"/>
      <c r="D24" s="61"/>
      <c r="E24" s="61"/>
      <c r="F24" s="61"/>
      <c r="G24" s="254"/>
      <c r="H24" s="255"/>
      <c r="I24" s="255"/>
      <c r="J24" s="45"/>
      <c r="K24" s="161"/>
      <c r="L24" s="6"/>
    </row>
    <row r="25" spans="1:12" ht="17.25" customHeight="1" x14ac:dyDescent="0.2">
      <c r="A25" s="184" t="s">
        <v>15</v>
      </c>
      <c r="B25" s="294">
        <v>15045447</v>
      </c>
      <c r="C25" s="170" t="s">
        <v>57</v>
      </c>
      <c r="D25" s="149" t="s">
        <v>170</v>
      </c>
      <c r="E25" s="171" t="s">
        <v>131</v>
      </c>
      <c r="F25" s="294" t="s">
        <v>52</v>
      </c>
      <c r="G25" s="172" t="s">
        <v>105</v>
      </c>
      <c r="H25" s="173">
        <v>210000</v>
      </c>
      <c r="I25" s="174">
        <v>47600</v>
      </c>
      <c r="J25" s="327">
        <f>I25+I26+I27</f>
        <v>134300</v>
      </c>
      <c r="K25" s="160"/>
      <c r="L25" s="6"/>
    </row>
    <row r="26" spans="1:12" ht="17.25" customHeight="1" x14ac:dyDescent="0.2">
      <c r="A26" s="262" t="s">
        <v>16</v>
      </c>
      <c r="B26" s="295"/>
      <c r="C26" s="205" t="s">
        <v>58</v>
      </c>
      <c r="D26" s="149" t="s">
        <v>171</v>
      </c>
      <c r="E26" s="150" t="s">
        <v>140</v>
      </c>
      <c r="F26" s="295"/>
      <c r="G26" s="151" t="s">
        <v>106</v>
      </c>
      <c r="H26" s="154">
        <v>100000</v>
      </c>
      <c r="I26" s="153">
        <v>54700</v>
      </c>
      <c r="J26" s="328"/>
      <c r="K26" s="160"/>
      <c r="L26" s="6"/>
    </row>
    <row r="27" spans="1:12" ht="12" customHeight="1" x14ac:dyDescent="0.2">
      <c r="A27" s="169" t="s">
        <v>17</v>
      </c>
      <c r="B27" s="293"/>
      <c r="C27" s="205" t="s">
        <v>59</v>
      </c>
      <c r="D27" s="149" t="s">
        <v>172</v>
      </c>
      <c r="E27" s="150" t="s">
        <v>147</v>
      </c>
      <c r="F27" s="293"/>
      <c r="G27" s="151" t="s">
        <v>56</v>
      </c>
      <c r="H27" s="154">
        <v>160000</v>
      </c>
      <c r="I27" s="153">
        <v>32000</v>
      </c>
      <c r="J27" s="326"/>
      <c r="K27" s="160"/>
      <c r="L27" s="6"/>
    </row>
    <row r="28" spans="1:12" ht="13.5" thickBot="1" x14ac:dyDescent="0.25">
      <c r="A28" s="115" t="s">
        <v>18</v>
      </c>
      <c r="B28" s="321">
        <v>49294628</v>
      </c>
      <c r="C28" s="249" t="s">
        <v>57</v>
      </c>
      <c r="D28" s="149" t="s">
        <v>173</v>
      </c>
      <c r="E28" s="109" t="s">
        <v>125</v>
      </c>
      <c r="F28" s="329" t="s">
        <v>83</v>
      </c>
      <c r="G28" s="111" t="s">
        <v>84</v>
      </c>
      <c r="H28" s="155">
        <v>80000</v>
      </c>
      <c r="I28" s="110">
        <v>43700</v>
      </c>
      <c r="J28" s="319">
        <f>I28+I29</f>
        <v>77200</v>
      </c>
      <c r="K28" s="160"/>
    </row>
    <row r="29" spans="1:12" x14ac:dyDescent="0.2">
      <c r="A29" s="261" t="s">
        <v>19</v>
      </c>
      <c r="B29" s="322"/>
      <c r="C29" s="249" t="s">
        <v>58</v>
      </c>
      <c r="D29" s="149" t="s">
        <v>174</v>
      </c>
      <c r="E29" s="109" t="s">
        <v>137</v>
      </c>
      <c r="F29" s="330"/>
      <c r="G29" s="183" t="s">
        <v>89</v>
      </c>
      <c r="H29" s="182">
        <v>75000</v>
      </c>
      <c r="I29" s="110">
        <v>33500</v>
      </c>
      <c r="J29" s="320"/>
      <c r="K29" s="160"/>
      <c r="L29" s="6"/>
    </row>
    <row r="30" spans="1:12" x14ac:dyDescent="0.2">
      <c r="A30" s="262" t="s">
        <v>20</v>
      </c>
      <c r="B30" s="292">
        <v>26678675</v>
      </c>
      <c r="C30" s="150" t="s">
        <v>57</v>
      </c>
      <c r="D30" s="149" t="s">
        <v>175</v>
      </c>
      <c r="E30" s="150" t="s">
        <v>148</v>
      </c>
      <c r="F30" s="292" t="s">
        <v>85</v>
      </c>
      <c r="G30" s="151" t="s">
        <v>86</v>
      </c>
      <c r="H30" s="154">
        <v>100000</v>
      </c>
      <c r="I30" s="153">
        <v>25700</v>
      </c>
      <c r="J30" s="280">
        <f>I30+I31</f>
        <v>123100</v>
      </c>
      <c r="K30" s="160"/>
      <c r="L30" s="6"/>
    </row>
    <row r="31" spans="1:12" x14ac:dyDescent="0.2">
      <c r="A31" s="169" t="s">
        <v>45</v>
      </c>
      <c r="B31" s="293"/>
      <c r="C31" s="150" t="s">
        <v>58</v>
      </c>
      <c r="D31" s="149" t="s">
        <v>176</v>
      </c>
      <c r="E31" s="150" t="s">
        <v>148</v>
      </c>
      <c r="F31" s="293"/>
      <c r="G31" s="151" t="s">
        <v>112</v>
      </c>
      <c r="H31" s="154">
        <v>100000</v>
      </c>
      <c r="I31" s="153">
        <v>97400</v>
      </c>
      <c r="J31" s="281"/>
      <c r="K31" s="160"/>
      <c r="L31" s="6"/>
    </row>
    <row r="32" spans="1:12" x14ac:dyDescent="0.2">
      <c r="A32" s="178" t="s">
        <v>21</v>
      </c>
      <c r="B32" s="249">
        <v>45598363</v>
      </c>
      <c r="C32" s="109" t="s">
        <v>58</v>
      </c>
      <c r="D32" s="149" t="s">
        <v>177</v>
      </c>
      <c r="E32" s="109" t="s">
        <v>133</v>
      </c>
      <c r="F32" s="276" t="s">
        <v>80</v>
      </c>
      <c r="G32" s="111" t="s">
        <v>81</v>
      </c>
      <c r="H32" s="123">
        <v>150000</v>
      </c>
      <c r="I32" s="110">
        <v>92400</v>
      </c>
      <c r="J32" s="275">
        <v>92400</v>
      </c>
      <c r="K32" s="160"/>
      <c r="L32" s="6"/>
    </row>
    <row r="33" spans="1:12" ht="21.75" customHeight="1" x14ac:dyDescent="0.2">
      <c r="A33" s="169" t="s">
        <v>22</v>
      </c>
      <c r="B33" s="273" t="s">
        <v>100</v>
      </c>
      <c r="C33" s="150" t="s">
        <v>57</v>
      </c>
      <c r="D33" s="149" t="s">
        <v>178</v>
      </c>
      <c r="E33" s="150" t="s">
        <v>123</v>
      </c>
      <c r="F33" s="274" t="s">
        <v>98</v>
      </c>
      <c r="G33" s="151" t="s">
        <v>99</v>
      </c>
      <c r="H33" s="154">
        <v>110000</v>
      </c>
      <c r="I33" s="153">
        <v>26000</v>
      </c>
      <c r="J33" s="272">
        <f>I33</f>
        <v>26000</v>
      </c>
      <c r="K33" s="160"/>
      <c r="L33" s="6"/>
    </row>
    <row r="34" spans="1:12" x14ac:dyDescent="0.2">
      <c r="A34" s="178" t="s">
        <v>23</v>
      </c>
      <c r="B34" s="290" t="s">
        <v>109</v>
      </c>
      <c r="C34" s="277" t="s">
        <v>57</v>
      </c>
      <c r="D34" s="149" t="s">
        <v>179</v>
      </c>
      <c r="E34" s="278" t="s">
        <v>129</v>
      </c>
      <c r="F34" s="321" t="s">
        <v>69</v>
      </c>
      <c r="G34" s="279" t="s">
        <v>70</v>
      </c>
      <c r="H34" s="123">
        <v>77000</v>
      </c>
      <c r="I34" s="110">
        <v>39400</v>
      </c>
      <c r="J34" s="319">
        <f>I34+I35</f>
        <v>97100</v>
      </c>
      <c r="K34" s="160"/>
      <c r="L34" s="6"/>
    </row>
    <row r="35" spans="1:12" ht="14.25" customHeight="1" x14ac:dyDescent="0.2">
      <c r="A35" s="158" t="s">
        <v>24</v>
      </c>
      <c r="B35" s="291"/>
      <c r="C35" s="277" t="s">
        <v>58</v>
      </c>
      <c r="D35" s="149" t="s">
        <v>180</v>
      </c>
      <c r="E35" s="278" t="s">
        <v>135</v>
      </c>
      <c r="F35" s="322"/>
      <c r="G35" s="279" t="s">
        <v>90</v>
      </c>
      <c r="H35" s="123">
        <v>76000</v>
      </c>
      <c r="I35" s="110">
        <v>57700</v>
      </c>
      <c r="J35" s="320"/>
      <c r="K35" s="160"/>
      <c r="L35" s="6"/>
    </row>
    <row r="36" spans="1:12" ht="21" customHeight="1" thickBot="1" x14ac:dyDescent="0.25">
      <c r="A36" s="122" t="s">
        <v>25</v>
      </c>
      <c r="B36" s="282">
        <v>485527</v>
      </c>
      <c r="C36" s="283" t="s">
        <v>57</v>
      </c>
      <c r="D36" s="149" t="s">
        <v>181</v>
      </c>
      <c r="E36" s="283" t="s">
        <v>127</v>
      </c>
      <c r="F36" s="282" t="s">
        <v>75</v>
      </c>
      <c r="G36" s="284" t="s">
        <v>110</v>
      </c>
      <c r="H36" s="285">
        <v>115000</v>
      </c>
      <c r="I36" s="286">
        <v>7800</v>
      </c>
      <c r="J36" s="287">
        <f>I36</f>
        <v>7800</v>
      </c>
      <c r="K36" s="160"/>
      <c r="L36" s="6"/>
    </row>
    <row r="37" spans="1:12" ht="13.5" thickBot="1" x14ac:dyDescent="0.25">
      <c r="A37" s="29"/>
      <c r="B37" s="148"/>
      <c r="C37" s="54"/>
      <c r="D37" s="94"/>
      <c r="E37" s="54"/>
      <c r="F37" s="256"/>
      <c r="G37" s="95"/>
      <c r="H37" s="177"/>
      <c r="I37" s="100"/>
      <c r="J37" s="257"/>
      <c r="K37" s="160"/>
      <c r="L37" s="6"/>
    </row>
    <row r="38" spans="1:12" ht="13.5" thickBot="1" x14ac:dyDescent="0.25">
      <c r="A38" s="29"/>
      <c r="B38" s="148"/>
      <c r="C38" s="54"/>
      <c r="D38" s="94"/>
      <c r="E38" s="54"/>
      <c r="F38" s="256"/>
      <c r="G38" s="258" t="s">
        <v>154</v>
      </c>
      <c r="H38" s="259">
        <f>SUM(H25:H36)</f>
        <v>1353000</v>
      </c>
      <c r="I38" s="260">
        <f>SUM(I25:I36)</f>
        <v>557900</v>
      </c>
      <c r="J38" s="271">
        <f>SUM(J25:J36)</f>
        <v>557900</v>
      </c>
      <c r="K38" s="160"/>
      <c r="L38" s="6"/>
    </row>
    <row r="39" spans="1:12" ht="13.5" thickBot="1" x14ac:dyDescent="0.25">
      <c r="A39" s="29"/>
      <c r="B39" s="148"/>
      <c r="C39" s="54"/>
      <c r="D39" s="94"/>
      <c r="E39" s="54"/>
      <c r="F39" s="256"/>
      <c r="G39" s="95"/>
      <c r="H39" s="177"/>
      <c r="I39" s="100"/>
      <c r="J39" s="257"/>
      <c r="K39" s="160"/>
      <c r="L39" s="6"/>
    </row>
    <row r="40" spans="1:12" ht="13.5" thickBot="1" x14ac:dyDescent="0.25">
      <c r="A40" s="29"/>
      <c r="B40" s="148"/>
      <c r="C40" s="54"/>
      <c r="D40" s="94"/>
      <c r="E40" s="54"/>
      <c r="F40" s="256"/>
      <c r="G40" s="258" t="s">
        <v>152</v>
      </c>
      <c r="H40" s="259">
        <f>H23+H38</f>
        <v>1789800</v>
      </c>
      <c r="I40" s="260">
        <f>I23+I38</f>
        <v>880000</v>
      </c>
      <c r="J40" s="271">
        <f>J23+J38</f>
        <v>880000</v>
      </c>
      <c r="K40" s="160"/>
      <c r="L40" s="6"/>
    </row>
    <row r="41" spans="1:12" ht="15.75" x14ac:dyDescent="0.25">
      <c r="A41" s="44"/>
      <c r="B41" s="96" t="s">
        <v>46</v>
      </c>
      <c r="G41" s="97"/>
      <c r="H41" s="147"/>
      <c r="I41" s="147"/>
      <c r="K41" s="160"/>
      <c r="L41" s="6"/>
    </row>
    <row r="42" spans="1:12" x14ac:dyDescent="0.2">
      <c r="A42" s="44"/>
      <c r="K42" s="160"/>
      <c r="L42" s="6"/>
    </row>
    <row r="43" spans="1:12" x14ac:dyDescent="0.2">
      <c r="A43" s="178" t="s">
        <v>26</v>
      </c>
      <c r="B43" s="242">
        <v>72081031</v>
      </c>
      <c r="C43" s="109" t="s">
        <v>57</v>
      </c>
      <c r="D43" s="121"/>
      <c r="E43" s="109" t="s">
        <v>128</v>
      </c>
      <c r="F43" s="109" t="s">
        <v>73</v>
      </c>
      <c r="G43" s="209" t="s">
        <v>74</v>
      </c>
      <c r="H43" s="123">
        <v>20000</v>
      </c>
      <c r="I43" s="110">
        <v>0</v>
      </c>
      <c r="J43" s="11"/>
      <c r="K43" s="160"/>
      <c r="L43" s="6"/>
    </row>
    <row r="44" spans="1:12" ht="18" customHeight="1" x14ac:dyDescent="0.2">
      <c r="A44" s="29"/>
      <c r="B44" s="148"/>
      <c r="C44" s="148"/>
      <c r="D44" s="94"/>
      <c r="E44" s="54"/>
      <c r="F44" s="243"/>
      <c r="G44" s="95"/>
      <c r="H44" s="177"/>
      <c r="I44" s="100"/>
      <c r="J44" s="100"/>
      <c r="K44" s="160"/>
      <c r="L44" s="6"/>
    </row>
    <row r="45" spans="1:12" ht="18" customHeight="1" x14ac:dyDescent="0.2">
      <c r="A45" s="44"/>
      <c r="B45" s="148" t="s">
        <v>150</v>
      </c>
      <c r="C45" s="175"/>
      <c r="D45" s="11" t="s">
        <v>151</v>
      </c>
      <c r="E45" s="176"/>
      <c r="F45" s="11"/>
      <c r="G45" s="95"/>
      <c r="H45" s="177"/>
      <c r="I45" s="100"/>
      <c r="J45" s="89"/>
      <c r="K45" s="160"/>
      <c r="L45" s="6"/>
    </row>
    <row r="46" spans="1:12" x14ac:dyDescent="0.2">
      <c r="A46" s="44"/>
      <c r="B46" s="148"/>
      <c r="J46" s="90"/>
      <c r="K46" s="160"/>
      <c r="L46" s="6"/>
    </row>
    <row r="47" spans="1:12" x14ac:dyDescent="0.2">
      <c r="A47" s="44"/>
      <c r="B47" s="148"/>
      <c r="C47" s="4"/>
      <c r="D47" s="4"/>
      <c r="E47" s="4"/>
      <c r="F47" s="4"/>
      <c r="G47" s="114"/>
      <c r="H47" s="113"/>
      <c r="I47" s="113"/>
      <c r="J47" s="91"/>
      <c r="K47" s="160"/>
      <c r="L47" s="6"/>
    </row>
    <row r="48" spans="1:12" x14ac:dyDescent="0.2">
      <c r="A48" s="44"/>
      <c r="B48" s="1"/>
      <c r="G48" s="45"/>
      <c r="H48" s="45"/>
      <c r="I48" s="161"/>
      <c r="J48" s="11"/>
      <c r="K48" s="6"/>
      <c r="L48" s="6"/>
    </row>
    <row r="49" spans="1:12" x14ac:dyDescent="0.2">
      <c r="A49" s="44"/>
      <c r="B49" s="1"/>
      <c r="K49" s="6"/>
      <c r="L49" s="6"/>
    </row>
    <row r="50" spans="1:12" x14ac:dyDescent="0.2">
      <c r="A50" s="44"/>
      <c r="B50" s="1"/>
      <c r="K50" s="6"/>
      <c r="L50" s="6"/>
    </row>
    <row r="51" spans="1:12" x14ac:dyDescent="0.2">
      <c r="A51" s="44"/>
      <c r="B51" s="1"/>
      <c r="K51" s="45"/>
      <c r="L51" s="6"/>
    </row>
    <row r="52" spans="1:12" x14ac:dyDescent="0.2">
      <c r="A52" s="98"/>
      <c r="B52" s="6"/>
      <c r="K52" s="6"/>
      <c r="L52" s="6"/>
    </row>
    <row r="53" spans="1:12" x14ac:dyDescent="0.2">
      <c r="A53" s="98"/>
      <c r="B53" s="6"/>
      <c r="K53" s="6"/>
      <c r="L53" s="6"/>
    </row>
    <row r="54" spans="1:12" x14ac:dyDescent="0.2">
      <c r="A54" s="98"/>
      <c r="B54" s="6"/>
      <c r="K54" s="45"/>
      <c r="L54" s="6"/>
    </row>
    <row r="55" spans="1:12" x14ac:dyDescent="0.2">
      <c r="K55" s="45"/>
      <c r="L55" s="6"/>
    </row>
    <row r="56" spans="1:12" ht="15.75" customHeight="1" x14ac:dyDescent="0.2">
      <c r="K56" s="6"/>
      <c r="L56" s="6"/>
    </row>
    <row r="57" spans="1:12" x14ac:dyDescent="0.2">
      <c r="K57" s="6"/>
      <c r="L57" s="6"/>
    </row>
    <row r="58" spans="1:12" x14ac:dyDescent="0.2">
      <c r="K58" s="6"/>
      <c r="L58" s="6"/>
    </row>
    <row r="59" spans="1:12" x14ac:dyDescent="0.2">
      <c r="K59" s="6"/>
      <c r="L59" s="6"/>
    </row>
    <row r="60" spans="1:12" x14ac:dyDescent="0.2">
      <c r="K60" s="6"/>
      <c r="L60" s="6"/>
    </row>
    <row r="61" spans="1:12" ht="14.25" customHeight="1" x14ac:dyDescent="0.2">
      <c r="K61" s="6"/>
      <c r="L61" s="6"/>
    </row>
    <row r="62" spans="1:12" x14ac:dyDescent="0.2">
      <c r="K62" s="6"/>
      <c r="L62" s="6"/>
    </row>
    <row r="63" spans="1:12" x14ac:dyDescent="0.2">
      <c r="K63" s="6"/>
      <c r="L63" s="6"/>
    </row>
    <row r="64" spans="1:12" x14ac:dyDescent="0.2">
      <c r="K64" s="6"/>
    </row>
    <row r="65" spans="11:14" x14ac:dyDescent="0.2">
      <c r="K65" s="6"/>
      <c r="L65" s="11"/>
      <c r="M65" s="11"/>
    </row>
    <row r="66" spans="11:14" x14ac:dyDescent="0.2">
      <c r="K66" s="6"/>
      <c r="N66" s="11"/>
    </row>
    <row r="67" spans="11:14" x14ac:dyDescent="0.2">
      <c r="K67" s="6"/>
    </row>
    <row r="68" spans="11:14" x14ac:dyDescent="0.2">
      <c r="K68" s="6"/>
    </row>
    <row r="69" spans="11:14" x14ac:dyDescent="0.2">
      <c r="K69" s="6"/>
    </row>
    <row r="70" spans="11:14" x14ac:dyDescent="0.2">
      <c r="K70" s="6"/>
    </row>
    <row r="71" spans="11:14" x14ac:dyDescent="0.2">
      <c r="K71" s="6"/>
    </row>
    <row r="72" spans="11:14" x14ac:dyDescent="0.2">
      <c r="K72" s="6"/>
    </row>
    <row r="73" spans="11:14" x14ac:dyDescent="0.2">
      <c r="K73" s="6"/>
    </row>
    <row r="74" spans="11:14" x14ac:dyDescent="0.2">
      <c r="K74" s="6"/>
    </row>
    <row r="75" spans="11:14" x14ac:dyDescent="0.2">
      <c r="K75" s="6"/>
    </row>
    <row r="76" spans="11:14" x14ac:dyDescent="0.2">
      <c r="K76" s="6"/>
    </row>
    <row r="77" spans="11:14" x14ac:dyDescent="0.2">
      <c r="K77" s="6"/>
    </row>
  </sheetData>
  <mergeCells count="33">
    <mergeCell ref="B30:B31"/>
    <mergeCell ref="J12:J13"/>
    <mergeCell ref="J34:J35"/>
    <mergeCell ref="B34:B35"/>
    <mergeCell ref="F34:F35"/>
    <mergeCell ref="J14:J15"/>
    <mergeCell ref="J17:J18"/>
    <mergeCell ref="F30:F31"/>
    <mergeCell ref="F25:F27"/>
    <mergeCell ref="J25:J27"/>
    <mergeCell ref="F28:F29"/>
    <mergeCell ref="J28:J29"/>
    <mergeCell ref="F14:F15"/>
    <mergeCell ref="F12:F13"/>
    <mergeCell ref="F17:F18"/>
    <mergeCell ref="B28:B29"/>
    <mergeCell ref="F7:F9"/>
    <mergeCell ref="J3:J6"/>
    <mergeCell ref="I3:I6"/>
    <mergeCell ref="H3:H6"/>
    <mergeCell ref="F3:F6"/>
    <mergeCell ref="G3:G6"/>
    <mergeCell ref="J7:J9"/>
    <mergeCell ref="A3:A6"/>
    <mergeCell ref="B3:B6"/>
    <mergeCell ref="C3:C6"/>
    <mergeCell ref="D3:D6"/>
    <mergeCell ref="E3:E6"/>
    <mergeCell ref="B14:B15"/>
    <mergeCell ref="B12:B13"/>
    <mergeCell ref="B17:B18"/>
    <mergeCell ref="B25:B27"/>
    <mergeCell ref="B7:B9"/>
  </mergeCells>
  <pageMargins left="3.937007874015748E-2" right="0.19685039370078741" top="0.55118110236220474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B19" sqref="B19"/>
    </sheetView>
  </sheetViews>
  <sheetFormatPr defaultRowHeight="14.25" x14ac:dyDescent="0.2"/>
  <cols>
    <col min="1" max="1" width="3.140625" customWidth="1"/>
    <col min="2" max="2" width="9.85546875" customWidth="1"/>
    <col min="3" max="3" width="14.5703125" customWidth="1"/>
    <col min="4" max="4" width="13.5703125" customWidth="1"/>
    <col min="5" max="5" width="25.42578125" customWidth="1"/>
    <col min="6" max="6" width="48" customWidth="1"/>
    <col min="7" max="7" width="13.7109375" style="35" customWidth="1"/>
    <col min="8" max="8" width="12.140625" customWidth="1"/>
    <col min="9" max="9" width="11.28515625" customWidth="1"/>
    <col min="10" max="10" width="7" hidden="1" customWidth="1"/>
    <col min="11" max="11" width="12.85546875" customWidth="1"/>
    <col min="12" max="12" width="11.42578125" customWidth="1"/>
  </cols>
  <sheetData>
    <row r="1" spans="1:12" ht="12.75" x14ac:dyDescent="0.2">
      <c r="A1" s="334" t="s">
        <v>48</v>
      </c>
      <c r="B1" s="334"/>
      <c r="C1" s="334"/>
      <c r="D1" s="334"/>
      <c r="E1" s="335"/>
      <c r="F1" s="335"/>
      <c r="G1" s="335"/>
      <c r="H1" s="335"/>
      <c r="I1" s="335"/>
      <c r="J1" s="335"/>
    </row>
    <row r="2" spans="1:12" ht="13.5" thickBot="1" x14ac:dyDescent="0.25">
      <c r="A2" s="335"/>
      <c r="B2" s="335"/>
      <c r="C2" s="335"/>
      <c r="D2" s="335"/>
      <c r="E2" s="335"/>
      <c r="F2" s="335"/>
      <c r="G2" s="335"/>
      <c r="H2" s="335"/>
      <c r="I2" s="335"/>
      <c r="J2" s="335"/>
    </row>
    <row r="3" spans="1:12" ht="12.75" customHeight="1" x14ac:dyDescent="0.2">
      <c r="A3" s="9"/>
      <c r="B3" s="336" t="s">
        <v>1</v>
      </c>
      <c r="C3" s="331" t="s">
        <v>27</v>
      </c>
      <c r="D3" s="336" t="s">
        <v>28</v>
      </c>
      <c r="E3" s="336" t="s">
        <v>2</v>
      </c>
      <c r="F3" s="339" t="s">
        <v>3</v>
      </c>
      <c r="G3" s="331" t="s">
        <v>35</v>
      </c>
      <c r="H3" s="331" t="s">
        <v>36</v>
      </c>
      <c r="I3" s="331" t="s">
        <v>37</v>
      </c>
      <c r="J3" s="10"/>
      <c r="K3" s="331" t="s">
        <v>43</v>
      </c>
      <c r="L3" s="11"/>
    </row>
    <row r="4" spans="1:12" ht="24" customHeight="1" x14ac:dyDescent="0.2">
      <c r="A4" s="12"/>
      <c r="B4" s="337"/>
      <c r="C4" s="332"/>
      <c r="D4" s="337"/>
      <c r="E4" s="337"/>
      <c r="F4" s="340"/>
      <c r="G4" s="332"/>
      <c r="H4" s="332"/>
      <c r="I4" s="332"/>
      <c r="J4" s="13" t="s">
        <v>38</v>
      </c>
      <c r="K4" s="332"/>
      <c r="L4" s="11"/>
    </row>
    <row r="5" spans="1:12" ht="12.75" x14ac:dyDescent="0.2">
      <c r="A5" s="12"/>
      <c r="B5" s="337"/>
      <c r="C5" s="332"/>
      <c r="D5" s="337"/>
      <c r="E5" s="337"/>
      <c r="F5" s="340"/>
      <c r="G5" s="332"/>
      <c r="H5" s="332"/>
      <c r="I5" s="332"/>
      <c r="J5" s="14"/>
      <c r="K5" s="332"/>
      <c r="L5" s="11"/>
    </row>
    <row r="6" spans="1:12" ht="13.5" thickBot="1" x14ac:dyDescent="0.25">
      <c r="A6" s="15"/>
      <c r="B6" s="338"/>
      <c r="C6" s="332"/>
      <c r="D6" s="338"/>
      <c r="E6" s="338"/>
      <c r="F6" s="341"/>
      <c r="G6" s="333"/>
      <c r="H6" s="333"/>
      <c r="I6" s="333"/>
      <c r="J6" s="16"/>
      <c r="K6" s="333"/>
      <c r="L6" s="11"/>
    </row>
    <row r="7" spans="1:12" ht="18.75" customHeight="1" x14ac:dyDescent="0.2">
      <c r="A7" s="17" t="s">
        <v>39</v>
      </c>
      <c r="B7" s="185" t="s">
        <v>51</v>
      </c>
      <c r="C7" s="141"/>
      <c r="D7" s="189" t="s">
        <v>131</v>
      </c>
      <c r="E7" s="80" t="s">
        <v>52</v>
      </c>
      <c r="F7" s="76" t="s">
        <v>53</v>
      </c>
      <c r="G7" s="216">
        <v>300000</v>
      </c>
      <c r="H7" s="217">
        <v>210000</v>
      </c>
      <c r="I7" s="81">
        <f>H7/G7</f>
        <v>0.7</v>
      </c>
      <c r="J7" s="82">
        <v>85</v>
      </c>
      <c r="K7" s="83">
        <v>47600</v>
      </c>
      <c r="L7" s="107"/>
    </row>
    <row r="8" spans="1:12" ht="28.5" customHeight="1" x14ac:dyDescent="0.2">
      <c r="A8" s="20" t="s">
        <v>4</v>
      </c>
      <c r="B8" s="186">
        <v>70157847</v>
      </c>
      <c r="C8" s="38"/>
      <c r="D8" s="190" t="s">
        <v>130</v>
      </c>
      <c r="E8" s="59" t="s">
        <v>63</v>
      </c>
      <c r="F8" s="21" t="s">
        <v>64</v>
      </c>
      <c r="G8" s="214">
        <v>50000</v>
      </c>
      <c r="H8" s="215">
        <v>35000</v>
      </c>
      <c r="I8" s="19">
        <f t="shared" ref="I8:I16" si="0">H8/G8</f>
        <v>0.7</v>
      </c>
      <c r="J8" s="22">
        <v>18</v>
      </c>
      <c r="K8" s="117">
        <v>35000</v>
      </c>
      <c r="L8" s="107"/>
    </row>
    <row r="9" spans="1:12" ht="21.75" customHeight="1" x14ac:dyDescent="0.2">
      <c r="A9" s="20" t="s">
        <v>40</v>
      </c>
      <c r="B9" s="186">
        <v>49295110</v>
      </c>
      <c r="C9" s="38"/>
      <c r="D9" s="190" t="s">
        <v>129</v>
      </c>
      <c r="E9" s="59" t="s">
        <v>72</v>
      </c>
      <c r="F9" s="18" t="s">
        <v>70</v>
      </c>
      <c r="G9" s="212">
        <v>110000</v>
      </c>
      <c r="H9" s="213">
        <v>77000</v>
      </c>
      <c r="I9" s="19">
        <f t="shared" si="0"/>
        <v>0.7</v>
      </c>
      <c r="J9" s="22">
        <v>78</v>
      </c>
      <c r="K9" s="117">
        <v>39400</v>
      </c>
      <c r="L9" s="107"/>
    </row>
    <row r="10" spans="1:12" ht="28.5" customHeight="1" x14ac:dyDescent="0.2">
      <c r="A10" s="20" t="s">
        <v>33</v>
      </c>
      <c r="B10" s="58">
        <v>72081031</v>
      </c>
      <c r="C10" s="116"/>
      <c r="D10" s="138" t="s">
        <v>128</v>
      </c>
      <c r="E10" s="50" t="s">
        <v>73</v>
      </c>
      <c r="F10" s="49" t="s">
        <v>74</v>
      </c>
      <c r="G10" s="212">
        <v>80000</v>
      </c>
      <c r="H10" s="213">
        <v>20000</v>
      </c>
      <c r="I10" s="19">
        <f t="shared" si="0"/>
        <v>0.25</v>
      </c>
      <c r="J10" s="22">
        <v>20</v>
      </c>
      <c r="K10" s="117">
        <v>0</v>
      </c>
      <c r="L10" s="107"/>
    </row>
    <row r="11" spans="1:12" ht="22.5" customHeight="1" x14ac:dyDescent="0.2">
      <c r="A11" s="20" t="s">
        <v>5</v>
      </c>
      <c r="B11" s="186">
        <v>485527</v>
      </c>
      <c r="C11" s="38"/>
      <c r="D11" s="190" t="s">
        <v>127</v>
      </c>
      <c r="E11" s="59" t="s">
        <v>75</v>
      </c>
      <c r="F11" s="18" t="s">
        <v>77</v>
      </c>
      <c r="G11" s="212">
        <v>185000</v>
      </c>
      <c r="H11" s="213">
        <v>115000</v>
      </c>
      <c r="I11" s="19">
        <f t="shared" si="0"/>
        <v>0.6216216216216216</v>
      </c>
      <c r="J11" s="22">
        <v>34</v>
      </c>
      <c r="K11" s="117">
        <v>7800</v>
      </c>
      <c r="L11" s="107"/>
    </row>
    <row r="12" spans="1:12" ht="18" customHeight="1" x14ac:dyDescent="0.2">
      <c r="A12" s="20" t="s">
        <v>32</v>
      </c>
      <c r="B12" s="186">
        <v>49294628</v>
      </c>
      <c r="C12" s="38"/>
      <c r="D12" s="190" t="s">
        <v>125</v>
      </c>
      <c r="E12" s="59" t="s">
        <v>83</v>
      </c>
      <c r="F12" s="18" t="s">
        <v>84</v>
      </c>
      <c r="G12" s="212">
        <v>325000</v>
      </c>
      <c r="H12" s="213">
        <v>80000</v>
      </c>
      <c r="I12" s="19">
        <f t="shared" si="0"/>
        <v>0.24615384615384617</v>
      </c>
      <c r="J12" s="22">
        <v>63</v>
      </c>
      <c r="K12" s="117">
        <v>43700</v>
      </c>
      <c r="L12" s="107"/>
    </row>
    <row r="13" spans="1:12" ht="18" customHeight="1" x14ac:dyDescent="0.2">
      <c r="A13" s="20" t="s">
        <v>6</v>
      </c>
      <c r="B13" s="186">
        <v>26678675</v>
      </c>
      <c r="C13" s="38"/>
      <c r="D13" s="190" t="s">
        <v>124</v>
      </c>
      <c r="E13" s="59" t="s">
        <v>85</v>
      </c>
      <c r="F13" s="18" t="s">
        <v>86</v>
      </c>
      <c r="G13" s="212">
        <v>4000000</v>
      </c>
      <c r="H13" s="213">
        <v>100000</v>
      </c>
      <c r="I13" s="19">
        <f t="shared" si="0"/>
        <v>2.5000000000000001E-2</v>
      </c>
      <c r="J13" s="22">
        <v>58</v>
      </c>
      <c r="K13" s="117">
        <v>25700</v>
      </c>
      <c r="L13" s="107"/>
    </row>
    <row r="14" spans="1:12" ht="18" customHeight="1" x14ac:dyDescent="0.2">
      <c r="A14" s="20" t="s">
        <v>7</v>
      </c>
      <c r="B14" s="186">
        <v>45598363</v>
      </c>
      <c r="C14" s="38"/>
      <c r="D14" s="190" t="s">
        <v>126</v>
      </c>
      <c r="E14" s="59" t="s">
        <v>80</v>
      </c>
      <c r="F14" s="18" t="s">
        <v>91</v>
      </c>
      <c r="G14" s="212">
        <v>73000</v>
      </c>
      <c r="H14" s="213">
        <v>48000</v>
      </c>
      <c r="I14" s="19">
        <f t="shared" si="0"/>
        <v>0.65753424657534243</v>
      </c>
      <c r="J14" s="22">
        <v>120</v>
      </c>
      <c r="K14" s="117">
        <v>46500</v>
      </c>
      <c r="L14" s="107"/>
    </row>
    <row r="15" spans="1:12" ht="18" customHeight="1" x14ac:dyDescent="0.2">
      <c r="A15" s="23" t="s">
        <v>8</v>
      </c>
      <c r="B15" s="187">
        <v>26645831</v>
      </c>
      <c r="C15" s="38"/>
      <c r="D15" s="190" t="s">
        <v>122</v>
      </c>
      <c r="E15" s="60" t="s">
        <v>95</v>
      </c>
      <c r="F15" s="24" t="s">
        <v>96</v>
      </c>
      <c r="G15" s="210">
        <v>74000</v>
      </c>
      <c r="H15" s="211">
        <v>37000</v>
      </c>
      <c r="I15" s="19">
        <f t="shared" si="0"/>
        <v>0.5</v>
      </c>
      <c r="J15" s="25">
        <v>139</v>
      </c>
      <c r="K15" s="117">
        <v>18300</v>
      </c>
      <c r="L15" s="107"/>
    </row>
    <row r="16" spans="1:12" ht="27" customHeight="1" thickBot="1" x14ac:dyDescent="0.25">
      <c r="A16" s="84" t="s">
        <v>9</v>
      </c>
      <c r="B16" s="188">
        <v>49294288</v>
      </c>
      <c r="C16" s="191"/>
      <c r="D16" s="238" t="s">
        <v>123</v>
      </c>
      <c r="E16" s="85" t="s">
        <v>98</v>
      </c>
      <c r="F16" s="86" t="s">
        <v>99</v>
      </c>
      <c r="G16" s="239">
        <v>390000</v>
      </c>
      <c r="H16" s="240">
        <v>110000</v>
      </c>
      <c r="I16" s="87">
        <f t="shared" si="0"/>
        <v>0.28205128205128205</v>
      </c>
      <c r="J16" s="88"/>
      <c r="K16" s="241">
        <v>26000</v>
      </c>
      <c r="L16" s="108"/>
    </row>
    <row r="17" spans="1:12" ht="27.75" customHeight="1" thickBot="1" x14ac:dyDescent="0.25">
      <c r="A17" s="26"/>
      <c r="B17" s="26"/>
      <c r="C17" s="26"/>
      <c r="D17" s="26"/>
      <c r="E17" s="27"/>
      <c r="F17" s="26"/>
      <c r="G17" s="77">
        <f>SUM(G7:G16)</f>
        <v>5587000</v>
      </c>
      <c r="H17" s="78">
        <f>SUM(H7:H16)</f>
        <v>832000</v>
      </c>
      <c r="I17" s="28"/>
      <c r="J17" s="79">
        <f>SUM(J7:J16)</f>
        <v>615</v>
      </c>
      <c r="K17" s="237">
        <f>SUM(K7:K16)</f>
        <v>290000</v>
      </c>
      <c r="L17" s="11"/>
    </row>
    <row r="18" spans="1:12" ht="25.5" customHeight="1" x14ac:dyDescent="0.2">
      <c r="A18" s="29"/>
      <c r="B18" s="30"/>
      <c r="C18" s="30"/>
      <c r="D18" s="30"/>
      <c r="E18" s="31"/>
      <c r="F18" s="31"/>
      <c r="G18" s="32"/>
      <c r="H18" s="33"/>
      <c r="I18" s="33"/>
      <c r="J18" s="34"/>
      <c r="K18" s="1"/>
      <c r="L18" s="11"/>
    </row>
    <row r="19" spans="1:12" ht="21" customHeight="1" x14ac:dyDescent="0.2">
      <c r="A19" s="1"/>
      <c r="B19" s="253"/>
      <c r="C19" s="148" t="s">
        <v>150</v>
      </c>
      <c r="D19" s="175"/>
      <c r="E19" s="11" t="s">
        <v>151</v>
      </c>
      <c r="F19" s="176"/>
      <c r="G19" s="11"/>
      <c r="H19" s="95"/>
    </row>
    <row r="20" spans="1:12" ht="12.75" x14ac:dyDescent="0.2">
      <c r="A20" s="1"/>
      <c r="F20" s="1"/>
      <c r="G20"/>
      <c r="H20" s="66"/>
      <c r="I20" s="55"/>
    </row>
    <row r="23" spans="1:12" ht="20.25" x14ac:dyDescent="0.3">
      <c r="B23" s="7"/>
      <c r="E23" s="36"/>
    </row>
  </sheetData>
  <mergeCells count="10">
    <mergeCell ref="K3:K6"/>
    <mergeCell ref="A1:J2"/>
    <mergeCell ref="B3:B6"/>
    <mergeCell ref="C3:C6"/>
    <mergeCell ref="D3:D6"/>
    <mergeCell ref="E3:E6"/>
    <mergeCell ref="F3:F6"/>
    <mergeCell ref="G3:G6"/>
    <mergeCell ref="H3:H6"/>
    <mergeCell ref="I3:I6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J16" sqref="J16"/>
    </sheetView>
  </sheetViews>
  <sheetFormatPr defaultRowHeight="12.75" x14ac:dyDescent="0.2"/>
  <cols>
    <col min="1" max="1" width="3.42578125" customWidth="1"/>
    <col min="2" max="2" width="9.42578125" customWidth="1"/>
    <col min="3" max="3" width="16.140625" customWidth="1"/>
    <col min="4" max="4" width="9.42578125" customWidth="1"/>
    <col min="5" max="5" width="28.42578125" customWidth="1"/>
    <col min="6" max="6" width="40.7109375" customWidth="1"/>
    <col min="7" max="7" width="11.7109375" customWidth="1"/>
    <col min="8" max="8" width="16.5703125" customWidth="1"/>
    <col min="9" max="9" width="12.7109375" customWidth="1"/>
    <col min="10" max="10" width="14.140625" customWidth="1"/>
    <col min="11" max="11" width="12.85546875" customWidth="1"/>
  </cols>
  <sheetData>
    <row r="1" spans="1:11" ht="17.100000000000001" customHeight="1" x14ac:dyDescent="0.2">
      <c r="A1" s="334" t="s">
        <v>49</v>
      </c>
      <c r="B1" s="334"/>
      <c r="C1" s="334"/>
      <c r="D1" s="334"/>
      <c r="E1" s="335"/>
      <c r="F1" s="335"/>
      <c r="G1" s="335"/>
      <c r="H1" s="335"/>
      <c r="I1" s="335"/>
      <c r="J1" s="335"/>
    </row>
    <row r="2" spans="1:11" ht="45" customHeight="1" thickBot="1" x14ac:dyDescent="0.2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11"/>
    </row>
    <row r="3" spans="1:11" x14ac:dyDescent="0.2">
      <c r="A3" s="346"/>
      <c r="B3" s="346" t="s">
        <v>1</v>
      </c>
      <c r="C3" s="342" t="s">
        <v>27</v>
      </c>
      <c r="D3" s="346" t="s">
        <v>28</v>
      </c>
      <c r="E3" s="346" t="s">
        <v>2</v>
      </c>
      <c r="F3" s="349" t="s">
        <v>3</v>
      </c>
      <c r="G3" s="342" t="s">
        <v>35</v>
      </c>
      <c r="H3" s="342" t="s">
        <v>36</v>
      </c>
      <c r="I3" s="342" t="s">
        <v>37</v>
      </c>
      <c r="J3" s="342" t="s">
        <v>41</v>
      </c>
      <c r="K3" s="11"/>
    </row>
    <row r="4" spans="1:11" x14ac:dyDescent="0.2">
      <c r="A4" s="347"/>
      <c r="B4" s="347"/>
      <c r="C4" s="343"/>
      <c r="D4" s="347"/>
      <c r="E4" s="347"/>
      <c r="F4" s="350"/>
      <c r="G4" s="343"/>
      <c r="H4" s="343"/>
      <c r="I4" s="343"/>
      <c r="J4" s="343"/>
      <c r="K4" s="11"/>
    </row>
    <row r="5" spans="1:11" x14ac:dyDescent="0.2">
      <c r="A5" s="347"/>
      <c r="B5" s="347"/>
      <c r="C5" s="343"/>
      <c r="D5" s="347"/>
      <c r="E5" s="347"/>
      <c r="F5" s="350"/>
      <c r="G5" s="343"/>
      <c r="H5" s="343"/>
      <c r="I5" s="343"/>
      <c r="J5" s="343"/>
      <c r="K5" s="11"/>
    </row>
    <row r="6" spans="1:11" ht="13.5" thickBot="1" x14ac:dyDescent="0.25">
      <c r="A6" s="348"/>
      <c r="B6" s="348"/>
      <c r="C6" s="344"/>
      <c r="D6" s="348"/>
      <c r="E6" s="348"/>
      <c r="F6" s="351"/>
      <c r="G6" s="344"/>
      <c r="H6" s="344"/>
      <c r="I6" s="344"/>
      <c r="J6" s="344"/>
      <c r="K6" s="11"/>
    </row>
    <row r="7" spans="1:11" ht="22.5" customHeight="1" x14ac:dyDescent="0.2">
      <c r="A7" s="74" t="s">
        <v>31</v>
      </c>
      <c r="B7" s="129">
        <v>15045447</v>
      </c>
      <c r="C7" s="131"/>
      <c r="D7" s="130" t="s">
        <v>140</v>
      </c>
      <c r="E7" s="62" t="s">
        <v>54</v>
      </c>
      <c r="F7" s="162" t="s">
        <v>55</v>
      </c>
      <c r="G7" s="236">
        <v>200000</v>
      </c>
      <c r="H7" s="217">
        <v>100000</v>
      </c>
      <c r="I7" s="73">
        <f t="shared" ref="I7:I15" si="0">H7/G7</f>
        <v>0.5</v>
      </c>
      <c r="J7" s="69">
        <v>54700</v>
      </c>
      <c r="K7" s="104"/>
    </row>
    <row r="8" spans="1:11" ht="21" customHeight="1" x14ac:dyDescent="0.2">
      <c r="A8" s="38" t="s">
        <v>4</v>
      </c>
      <c r="B8" s="124">
        <v>70157847</v>
      </c>
      <c r="C8" s="116"/>
      <c r="D8" s="127" t="s">
        <v>134</v>
      </c>
      <c r="E8" s="39" t="s">
        <v>60</v>
      </c>
      <c r="F8" s="41" t="s">
        <v>61</v>
      </c>
      <c r="G8" s="233">
        <v>56000</v>
      </c>
      <c r="H8" s="219">
        <v>28000</v>
      </c>
      <c r="I8" s="37">
        <f t="shared" si="0"/>
        <v>0.5</v>
      </c>
      <c r="J8" s="70">
        <v>16600</v>
      </c>
      <c r="K8" s="104"/>
    </row>
    <row r="9" spans="1:11" ht="26.25" customHeight="1" x14ac:dyDescent="0.2">
      <c r="A9" s="40" t="s">
        <v>34</v>
      </c>
      <c r="B9" s="125">
        <v>49295110</v>
      </c>
      <c r="C9" s="116"/>
      <c r="D9" s="128" t="s">
        <v>135</v>
      </c>
      <c r="E9" s="39" t="s">
        <v>69</v>
      </c>
      <c r="F9" s="41" t="s">
        <v>90</v>
      </c>
      <c r="G9" s="233">
        <v>160000</v>
      </c>
      <c r="H9" s="219">
        <v>76000</v>
      </c>
      <c r="I9" s="37">
        <f t="shared" si="0"/>
        <v>0.47499999999999998</v>
      </c>
      <c r="J9" s="70">
        <v>57700</v>
      </c>
      <c r="K9" s="104"/>
    </row>
    <row r="10" spans="1:11" ht="27" customHeight="1" x14ac:dyDescent="0.2">
      <c r="A10" s="40" t="s">
        <v>33</v>
      </c>
      <c r="B10" s="125">
        <v>485527</v>
      </c>
      <c r="C10" s="116"/>
      <c r="D10" s="127" t="s">
        <v>136</v>
      </c>
      <c r="E10" s="50" t="s">
        <v>75</v>
      </c>
      <c r="F10" s="41" t="s">
        <v>78</v>
      </c>
      <c r="G10" s="233">
        <v>80000</v>
      </c>
      <c r="H10" s="219">
        <v>40000</v>
      </c>
      <c r="I10" s="37">
        <f t="shared" si="0"/>
        <v>0.5</v>
      </c>
      <c r="J10" s="70">
        <v>30400</v>
      </c>
      <c r="K10" s="104"/>
    </row>
    <row r="11" spans="1:11" ht="28.5" customHeight="1" x14ac:dyDescent="0.2">
      <c r="A11" s="38" t="s">
        <v>5</v>
      </c>
      <c r="B11" s="64" t="s">
        <v>79</v>
      </c>
      <c r="C11" s="116"/>
      <c r="D11" s="118" t="s">
        <v>133</v>
      </c>
      <c r="E11" s="63" t="s">
        <v>80</v>
      </c>
      <c r="F11" s="49" t="s">
        <v>81</v>
      </c>
      <c r="G11" s="232">
        <v>300000</v>
      </c>
      <c r="H11" s="219">
        <v>150000</v>
      </c>
      <c r="I11" s="37">
        <f t="shared" si="0"/>
        <v>0.5</v>
      </c>
      <c r="J11" s="71">
        <v>92400</v>
      </c>
      <c r="K11" s="105"/>
    </row>
    <row r="12" spans="1:11" ht="18" customHeight="1" x14ac:dyDescent="0.2">
      <c r="A12" s="67" t="s">
        <v>32</v>
      </c>
      <c r="B12" s="126">
        <v>49294628</v>
      </c>
      <c r="C12" s="116"/>
      <c r="D12" s="119" t="s">
        <v>137</v>
      </c>
      <c r="E12" s="53" t="s">
        <v>82</v>
      </c>
      <c r="F12" s="51" t="s">
        <v>89</v>
      </c>
      <c r="G12" s="230">
        <v>225000</v>
      </c>
      <c r="H12" s="231">
        <v>75000</v>
      </c>
      <c r="I12" s="68">
        <f t="shared" si="0"/>
        <v>0.33333333333333331</v>
      </c>
      <c r="J12" s="72">
        <v>33500</v>
      </c>
      <c r="K12" s="106"/>
    </row>
    <row r="13" spans="1:11" ht="18" customHeight="1" x14ac:dyDescent="0.2">
      <c r="A13" s="67" t="s">
        <v>6</v>
      </c>
      <c r="B13" s="126">
        <v>26678675</v>
      </c>
      <c r="C13" s="116"/>
      <c r="D13" s="119" t="s">
        <v>138</v>
      </c>
      <c r="E13" s="53" t="s">
        <v>85</v>
      </c>
      <c r="F13" s="51" t="s">
        <v>88</v>
      </c>
      <c r="G13" s="230">
        <v>882800</v>
      </c>
      <c r="H13" s="231">
        <v>100000</v>
      </c>
      <c r="I13" s="68">
        <f t="shared" si="0"/>
        <v>0.11327594019030358</v>
      </c>
      <c r="J13" s="72">
        <v>97400</v>
      </c>
      <c r="K13" s="106"/>
    </row>
    <row r="14" spans="1:11" ht="18" customHeight="1" x14ac:dyDescent="0.2">
      <c r="A14" s="38" t="s">
        <v>7</v>
      </c>
      <c r="B14" s="126">
        <v>26645831</v>
      </c>
      <c r="C14" s="116"/>
      <c r="D14" s="119" t="s">
        <v>132</v>
      </c>
      <c r="E14" s="53" t="s">
        <v>95</v>
      </c>
      <c r="F14" s="51" t="s">
        <v>97</v>
      </c>
      <c r="G14" s="230">
        <v>27000</v>
      </c>
      <c r="H14" s="231">
        <v>13000</v>
      </c>
      <c r="I14" s="68">
        <f t="shared" si="0"/>
        <v>0.48148148148148145</v>
      </c>
      <c r="J14" s="72">
        <v>11500</v>
      </c>
      <c r="K14" s="11"/>
    </row>
    <row r="15" spans="1:11" ht="18" customHeight="1" thickBot="1" x14ac:dyDescent="0.25">
      <c r="A15" s="38" t="s">
        <v>8</v>
      </c>
      <c r="B15" s="164">
        <v>49294288</v>
      </c>
      <c r="C15" s="139"/>
      <c r="D15" s="120" t="s">
        <v>139</v>
      </c>
      <c r="E15" s="165" t="s">
        <v>98</v>
      </c>
      <c r="F15" s="166" t="s">
        <v>102</v>
      </c>
      <c r="G15" s="234">
        <v>64000</v>
      </c>
      <c r="H15" s="235">
        <v>30000</v>
      </c>
      <c r="I15" s="167">
        <f t="shared" si="0"/>
        <v>0.46875</v>
      </c>
      <c r="J15" s="168">
        <v>5800</v>
      </c>
    </row>
    <row r="16" spans="1:11" ht="18" customHeight="1" thickBot="1" x14ac:dyDescent="0.25">
      <c r="E16" s="11"/>
      <c r="F16" s="11"/>
      <c r="G16" s="42">
        <f>SUM(G7:G15)</f>
        <v>1994800</v>
      </c>
      <c r="H16" s="42">
        <f>SUM(H7:H15)</f>
        <v>612000</v>
      </c>
      <c r="I16" s="163"/>
      <c r="J16" s="42">
        <f>SUM(J7:J15)</f>
        <v>400000</v>
      </c>
    </row>
    <row r="17" spans="2:10" x14ac:dyDescent="0.2">
      <c r="E17" s="11"/>
      <c r="F17" s="11"/>
      <c r="G17" s="44"/>
      <c r="H17" s="43"/>
      <c r="I17" s="43"/>
      <c r="J17" s="11"/>
    </row>
    <row r="18" spans="2:10" x14ac:dyDescent="0.2">
      <c r="E18" s="45"/>
      <c r="F18" s="11"/>
      <c r="G18" s="44"/>
      <c r="H18" s="65"/>
      <c r="I18" s="75">
        <v>4000</v>
      </c>
      <c r="J18" s="11"/>
    </row>
    <row r="19" spans="2:10" ht="18" x14ac:dyDescent="0.25">
      <c r="B19" s="7"/>
    </row>
    <row r="22" spans="2:10" ht="20.25" x14ac:dyDescent="0.3">
      <c r="E22" s="36"/>
    </row>
  </sheetData>
  <mergeCells count="11">
    <mergeCell ref="J3:J6"/>
    <mergeCell ref="A1:J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J16" sqref="J16"/>
    </sheetView>
  </sheetViews>
  <sheetFormatPr defaultRowHeight="12.75" x14ac:dyDescent="0.2"/>
  <cols>
    <col min="1" max="1" width="3.42578125" customWidth="1"/>
    <col min="2" max="2" width="10" customWidth="1"/>
    <col min="3" max="3" width="14.5703125" customWidth="1"/>
    <col min="4" max="4" width="10" customWidth="1"/>
    <col min="5" max="5" width="35.140625" customWidth="1"/>
    <col min="6" max="6" width="46" customWidth="1"/>
    <col min="7" max="7" width="12.85546875" customWidth="1"/>
    <col min="8" max="8" width="15.42578125" customWidth="1"/>
    <col min="9" max="9" width="13.140625" customWidth="1"/>
    <col min="10" max="10" width="15.42578125" customWidth="1"/>
    <col min="11" max="11" width="14.42578125" customWidth="1"/>
  </cols>
  <sheetData>
    <row r="1" spans="1:12" ht="17.100000000000001" customHeight="1" x14ac:dyDescent="0.2">
      <c r="A1" s="334" t="s">
        <v>50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2" ht="45" customHeight="1" thickBo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34"/>
    </row>
    <row r="3" spans="1:12" ht="51" customHeight="1" x14ac:dyDescent="0.2">
      <c r="A3" s="46"/>
      <c r="B3" s="346" t="s">
        <v>1</v>
      </c>
      <c r="C3" s="342" t="s">
        <v>27</v>
      </c>
      <c r="D3" s="346" t="s">
        <v>28</v>
      </c>
      <c r="E3" s="346" t="s">
        <v>2</v>
      </c>
      <c r="F3" s="346" t="s">
        <v>3</v>
      </c>
      <c r="G3" s="342" t="s">
        <v>35</v>
      </c>
      <c r="H3" s="342" t="s">
        <v>36</v>
      </c>
      <c r="I3" s="353" t="s">
        <v>37</v>
      </c>
      <c r="J3" s="342" t="s">
        <v>41</v>
      </c>
      <c r="K3" s="11"/>
    </row>
    <row r="4" spans="1:12" x14ac:dyDescent="0.2">
      <c r="A4" s="47"/>
      <c r="B4" s="347"/>
      <c r="C4" s="343"/>
      <c r="D4" s="347"/>
      <c r="E4" s="347"/>
      <c r="F4" s="347"/>
      <c r="G4" s="343"/>
      <c r="H4" s="343"/>
      <c r="I4" s="354"/>
      <c r="J4" s="343"/>
      <c r="K4" s="11"/>
    </row>
    <row r="5" spans="1:12" x14ac:dyDescent="0.2">
      <c r="A5" s="47"/>
      <c r="B5" s="347"/>
      <c r="C5" s="343"/>
      <c r="D5" s="347"/>
      <c r="E5" s="347"/>
      <c r="F5" s="347"/>
      <c r="G5" s="343"/>
      <c r="H5" s="343"/>
      <c r="I5" s="354"/>
      <c r="J5" s="343"/>
      <c r="K5" s="11"/>
    </row>
    <row r="6" spans="1:12" ht="13.5" thickBot="1" x14ac:dyDescent="0.25">
      <c r="A6" s="48"/>
      <c r="B6" s="348"/>
      <c r="C6" s="344"/>
      <c r="D6" s="348"/>
      <c r="E6" s="348"/>
      <c r="F6" s="348"/>
      <c r="G6" s="344"/>
      <c r="H6" s="344"/>
      <c r="I6" s="355"/>
      <c r="J6" s="344"/>
      <c r="K6" s="11"/>
    </row>
    <row r="7" spans="1:12" ht="24" customHeight="1" x14ac:dyDescent="0.2">
      <c r="A7" s="201" t="s">
        <v>31</v>
      </c>
      <c r="B7" s="141">
        <v>15045447</v>
      </c>
      <c r="C7" s="131"/>
      <c r="D7" s="195" t="s">
        <v>147</v>
      </c>
      <c r="E7" s="206" t="s">
        <v>54</v>
      </c>
      <c r="F7" s="207" t="s">
        <v>56</v>
      </c>
      <c r="G7" s="223">
        <v>200000</v>
      </c>
      <c r="H7" s="223">
        <v>160000</v>
      </c>
      <c r="I7" s="132">
        <f t="shared" ref="I7:I9" si="0">H7/G7</f>
        <v>0.8</v>
      </c>
      <c r="J7" s="208">
        <v>32000</v>
      </c>
      <c r="K7" s="102"/>
      <c r="L7" s="6"/>
    </row>
    <row r="8" spans="1:12" ht="20.25" customHeight="1" x14ac:dyDescent="0.2">
      <c r="A8" s="202" t="s">
        <v>4</v>
      </c>
      <c r="B8" s="142">
        <v>70157847</v>
      </c>
      <c r="C8" s="116"/>
      <c r="D8" s="196" t="s">
        <v>145</v>
      </c>
      <c r="E8" s="40" t="s">
        <v>60</v>
      </c>
      <c r="F8" s="193" t="s">
        <v>62</v>
      </c>
      <c r="G8" s="218">
        <v>85000</v>
      </c>
      <c r="H8" s="219">
        <v>20000</v>
      </c>
      <c r="I8" s="133">
        <f t="shared" si="0"/>
        <v>0.23529411764705882</v>
      </c>
      <c r="J8" s="101">
        <v>20000</v>
      </c>
      <c r="K8" s="102"/>
    </row>
    <row r="9" spans="1:12" ht="24" customHeight="1" x14ac:dyDescent="0.2">
      <c r="A9" s="203" t="s">
        <v>34</v>
      </c>
      <c r="B9" s="143" t="s">
        <v>66</v>
      </c>
      <c r="C9" s="116"/>
      <c r="D9" s="197" t="s">
        <v>146</v>
      </c>
      <c r="E9" s="136" t="s">
        <v>67</v>
      </c>
      <c r="F9" s="194" t="s">
        <v>68</v>
      </c>
      <c r="G9" s="222">
        <v>19000</v>
      </c>
      <c r="H9" s="218">
        <v>12000</v>
      </c>
      <c r="I9" s="133">
        <f t="shared" si="0"/>
        <v>0.63157894736842102</v>
      </c>
      <c r="J9" s="101">
        <v>5700</v>
      </c>
      <c r="K9" s="33"/>
    </row>
    <row r="10" spans="1:12" ht="27" customHeight="1" x14ac:dyDescent="0.2">
      <c r="A10" s="204" t="s">
        <v>33</v>
      </c>
      <c r="B10" s="58">
        <v>49295110</v>
      </c>
      <c r="C10" s="116"/>
      <c r="D10" s="198" t="s">
        <v>144</v>
      </c>
      <c r="E10" s="50" t="s">
        <v>69</v>
      </c>
      <c r="F10" s="193" t="s">
        <v>71</v>
      </c>
      <c r="G10" s="218">
        <v>18000</v>
      </c>
      <c r="H10" s="219">
        <v>14000</v>
      </c>
      <c r="I10" s="133">
        <f>H10/G10</f>
        <v>0.77777777777777779</v>
      </c>
      <c r="J10" s="101">
        <v>10800</v>
      </c>
      <c r="K10" s="102"/>
    </row>
    <row r="11" spans="1:12" ht="28.5" customHeight="1" x14ac:dyDescent="0.2">
      <c r="A11" s="192" t="s">
        <v>5</v>
      </c>
      <c r="B11" s="135">
        <v>485527</v>
      </c>
      <c r="C11" s="38"/>
      <c r="D11" s="199" t="s">
        <v>143</v>
      </c>
      <c r="E11" s="137" t="s">
        <v>75</v>
      </c>
      <c r="F11" s="11" t="s">
        <v>76</v>
      </c>
      <c r="G11" s="218">
        <v>75000</v>
      </c>
      <c r="H11" s="219">
        <v>30000</v>
      </c>
      <c r="I11" s="133">
        <f>H10/G10</f>
        <v>0.77777777777777779</v>
      </c>
      <c r="J11" s="101">
        <v>22000</v>
      </c>
      <c r="K11" s="102"/>
    </row>
    <row r="12" spans="1:12" ht="82.5" customHeight="1" x14ac:dyDescent="0.2">
      <c r="A12" s="192" t="s">
        <v>32</v>
      </c>
      <c r="B12" s="144">
        <v>26678675</v>
      </c>
      <c r="C12" s="159"/>
      <c r="D12" s="200" t="s">
        <v>138</v>
      </c>
      <c r="E12" s="50" t="s">
        <v>85</v>
      </c>
      <c r="F12" s="193" t="s">
        <v>87</v>
      </c>
      <c r="G12" s="220">
        <v>250000</v>
      </c>
      <c r="H12" s="221">
        <v>50000</v>
      </c>
      <c r="I12" s="133">
        <f t="shared" ref="I12:I15" si="1">H12/G12</f>
        <v>0.2</v>
      </c>
      <c r="J12" s="101">
        <v>32000</v>
      </c>
      <c r="K12" s="102"/>
    </row>
    <row r="13" spans="1:12" ht="48" customHeight="1" x14ac:dyDescent="0.2">
      <c r="A13" s="192" t="s">
        <v>6</v>
      </c>
      <c r="B13" s="145" t="s">
        <v>92</v>
      </c>
      <c r="C13" s="116"/>
      <c r="D13" s="198" t="s">
        <v>142</v>
      </c>
      <c r="E13" s="50" t="s">
        <v>93</v>
      </c>
      <c r="F13" s="193" t="s">
        <v>94</v>
      </c>
      <c r="G13" s="218">
        <v>350000</v>
      </c>
      <c r="H13" s="219">
        <v>30000</v>
      </c>
      <c r="I13" s="133">
        <f t="shared" si="1"/>
        <v>8.5714285714285715E-2</v>
      </c>
      <c r="J13" s="101">
        <v>30000</v>
      </c>
      <c r="K13" s="102"/>
    </row>
    <row r="14" spans="1:12" ht="18" customHeight="1" x14ac:dyDescent="0.2">
      <c r="A14" s="192" t="s">
        <v>7</v>
      </c>
      <c r="B14" s="146" t="s">
        <v>100</v>
      </c>
      <c r="C14" s="116"/>
      <c r="D14" s="198" t="s">
        <v>141</v>
      </c>
      <c r="E14" s="50" t="s">
        <v>98</v>
      </c>
      <c r="F14" s="193" t="s">
        <v>101</v>
      </c>
      <c r="G14" s="218">
        <v>63300</v>
      </c>
      <c r="H14" s="219">
        <v>45300</v>
      </c>
      <c r="I14" s="133">
        <f t="shared" si="1"/>
        <v>0.71563981042654023</v>
      </c>
      <c r="J14" s="101">
        <v>33000</v>
      </c>
      <c r="K14" s="102"/>
    </row>
    <row r="15" spans="1:12" ht="19.5" customHeight="1" thickBot="1" x14ac:dyDescent="0.25">
      <c r="A15" s="224" t="s">
        <v>8</v>
      </c>
      <c r="B15" s="225">
        <v>15045269</v>
      </c>
      <c r="C15" s="139"/>
      <c r="D15" s="226" t="s">
        <v>149</v>
      </c>
      <c r="E15" s="165" t="s">
        <v>103</v>
      </c>
      <c r="F15" s="227" t="s">
        <v>104</v>
      </c>
      <c r="G15" s="228">
        <v>6500</v>
      </c>
      <c r="H15" s="229">
        <v>4500</v>
      </c>
      <c r="I15" s="134">
        <f t="shared" si="1"/>
        <v>0.69230769230769229</v>
      </c>
      <c r="J15" s="140">
        <v>4500</v>
      </c>
      <c r="K15" s="102"/>
    </row>
    <row r="16" spans="1:12" ht="27" customHeight="1" thickBot="1" x14ac:dyDescent="0.25">
      <c r="B16" s="54"/>
      <c r="C16" s="54"/>
      <c r="D16" s="54"/>
      <c r="G16" s="42">
        <f>SUM(G7:G15)</f>
        <v>1066800</v>
      </c>
      <c r="H16" s="42">
        <f>SUM(H7:H15)</f>
        <v>365800</v>
      </c>
      <c r="I16" s="55"/>
      <c r="J16" s="103">
        <f>SUM(J7:J15)</f>
        <v>190000</v>
      </c>
      <c r="K16" s="99"/>
      <c r="L16" s="52"/>
    </row>
    <row r="17" spans="1:13" ht="28.5" customHeight="1" x14ac:dyDescent="0.2">
      <c r="B17" s="56"/>
      <c r="C17" s="56"/>
      <c r="D17" s="56"/>
      <c r="E17" s="11"/>
      <c r="F17" s="11"/>
      <c r="G17" s="44"/>
      <c r="H17" s="43"/>
      <c r="I17" s="43"/>
      <c r="J17" s="11"/>
      <c r="L17" s="52"/>
      <c r="M17" s="52"/>
    </row>
    <row r="18" spans="1:13" ht="28.5" customHeight="1" x14ac:dyDescent="0.2">
      <c r="A18" s="1"/>
      <c r="B18" s="8"/>
      <c r="H18" s="66"/>
      <c r="I18" s="75"/>
      <c r="J18" s="11"/>
      <c r="M18" s="52"/>
    </row>
    <row r="19" spans="1:13" ht="18" customHeight="1" x14ac:dyDescent="0.2">
      <c r="A19" s="1"/>
      <c r="I19" s="43"/>
      <c r="J19" s="11"/>
      <c r="M19" s="52"/>
    </row>
    <row r="20" spans="1:13" ht="18" customHeight="1" x14ac:dyDescent="0.3">
      <c r="E20" s="57"/>
      <c r="F20" s="11"/>
      <c r="G20" s="44"/>
      <c r="H20" s="43"/>
      <c r="I20" s="43"/>
      <c r="J20" s="11"/>
      <c r="M20" s="52"/>
    </row>
    <row r="21" spans="1:13" ht="18" customHeight="1" x14ac:dyDescent="0.2">
      <c r="E21" s="11"/>
      <c r="F21" s="11"/>
      <c r="G21" s="44"/>
      <c r="H21" s="43"/>
      <c r="I21" s="43"/>
      <c r="J21" s="11"/>
      <c r="M21" s="52"/>
    </row>
    <row r="22" spans="1:13" ht="18" customHeight="1" x14ac:dyDescent="0.2">
      <c r="E22" s="11"/>
      <c r="F22" s="11"/>
      <c r="G22" s="44"/>
      <c r="H22" s="43"/>
      <c r="I22" s="43"/>
      <c r="J22" s="11"/>
      <c r="M22" s="52"/>
    </row>
    <row r="23" spans="1:13" ht="18" customHeight="1" x14ac:dyDescent="0.2">
      <c r="E23" s="11"/>
      <c r="F23" s="11"/>
      <c r="G23" s="44"/>
      <c r="H23" s="43"/>
      <c r="I23" s="43"/>
      <c r="J23" s="11"/>
    </row>
    <row r="24" spans="1:13" ht="18" customHeight="1" x14ac:dyDescent="0.2"/>
  </sheetData>
  <mergeCells count="10">
    <mergeCell ref="A1:J2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ageMargins left="0.17" right="0.17" top="0.78740157480314965" bottom="0.78740157480314965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SOUHRN</vt:lpstr>
      <vt:lpstr>Sportovní činnost</vt:lpstr>
      <vt:lpstr>Provozní náklady</vt:lpstr>
      <vt:lpstr>Sportovní akce</vt:lpstr>
      <vt:lpstr>List1</vt:lpstr>
      <vt:lpstr>'Provozní náklady'!Oblast_tisku</vt:lpstr>
      <vt:lpstr>'Sportovní akce'!Oblast_tisku</vt:lpstr>
      <vt:lpstr>'Sportovní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2022-04-11T11:47:46Z</cp:lastPrinted>
  <dcterms:created xsi:type="dcterms:W3CDTF">2015-11-11T07:46:12Z</dcterms:created>
  <dcterms:modified xsi:type="dcterms:W3CDTF">2022-05-20T06:40:47Z</dcterms:modified>
</cp:coreProperties>
</file>